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7530" activeTab="1"/>
  </bookViews>
  <sheets>
    <sheet name="materials" sheetId="2" r:id="rId1"/>
    <sheet name="erection" sheetId="4" r:id="rId2"/>
  </sheets>
  <calcPr calcId="124519"/>
</workbook>
</file>

<file path=xl/calcChain.xml><?xml version="1.0" encoding="utf-8"?>
<calcChain xmlns="http://schemas.openxmlformats.org/spreadsheetml/2006/main">
  <c r="F372" i="4"/>
  <c r="F371"/>
  <c r="F370"/>
  <c r="F368"/>
  <c r="F366"/>
  <c r="F363"/>
  <c r="F361"/>
  <c r="F360"/>
  <c r="F358"/>
  <c r="F356"/>
  <c r="F354"/>
  <c r="F314"/>
  <c r="F313"/>
  <c r="F312"/>
  <c r="F311"/>
  <c r="F310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73" l="1"/>
  <c r="F149"/>
  <c r="F150" s="1"/>
  <c r="F151" s="1"/>
  <c r="F364"/>
  <c r="F374" s="1"/>
  <c r="F376" s="1"/>
  <c r="F210"/>
  <c r="F288"/>
  <c r="F289" s="1"/>
  <c r="F290" s="1"/>
  <c r="F315"/>
  <c r="F74"/>
  <c r="F75" s="1"/>
  <c r="F211"/>
  <c r="F212" s="1"/>
  <c r="F316"/>
  <c r="F317" s="1"/>
  <c r="F372" i="2"/>
  <c r="F374"/>
  <c r="F375"/>
  <c r="F376"/>
  <c r="F370"/>
  <c r="F367"/>
  <c r="F365"/>
  <c r="F360"/>
  <c r="F362"/>
  <c r="F364"/>
  <c r="F358"/>
  <c r="F52"/>
  <c r="F50"/>
  <c r="F49"/>
  <c r="F186"/>
  <c r="F212"/>
  <c r="F184"/>
  <c r="F318"/>
  <c r="F317"/>
  <c r="F316"/>
  <c r="F315"/>
  <c r="F314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13"/>
  <c r="F211"/>
  <c r="F210"/>
  <c r="F209"/>
  <c r="F208"/>
  <c r="F207"/>
  <c r="F206"/>
  <c r="F205"/>
  <c r="F204"/>
  <c r="F203"/>
  <c r="F202"/>
  <c r="F201"/>
  <c r="F200"/>
  <c r="F199"/>
  <c r="F198"/>
  <c r="F197"/>
  <c r="F195"/>
  <c r="F194"/>
  <c r="F193"/>
  <c r="F192"/>
  <c r="F191"/>
  <c r="F190"/>
  <c r="F189"/>
  <c r="F188"/>
  <c r="F187"/>
  <c r="F185"/>
  <c r="F183"/>
  <c r="F182"/>
  <c r="F181"/>
  <c r="F180"/>
  <c r="F179"/>
  <c r="F178"/>
  <c r="F177"/>
  <c r="F176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30"/>
  <c r="F67"/>
  <c r="F68"/>
  <c r="F69"/>
  <c r="F70"/>
  <c r="F71"/>
  <c r="F72"/>
  <c r="F73"/>
  <c r="F74"/>
  <c r="F75"/>
  <c r="F76"/>
  <c r="F66"/>
  <c r="F39"/>
  <c r="F40"/>
  <c r="F41"/>
  <c r="F42"/>
  <c r="F43"/>
  <c r="F44"/>
  <c r="F45"/>
  <c r="F46"/>
  <c r="F47"/>
  <c r="F48"/>
  <c r="F51"/>
  <c r="F53"/>
  <c r="F54"/>
  <c r="F55"/>
  <c r="F56"/>
  <c r="F57"/>
  <c r="F59"/>
  <c r="F60"/>
  <c r="F61"/>
  <c r="F62"/>
  <c r="F63"/>
  <c r="F64"/>
  <c r="F65"/>
  <c r="F38"/>
  <c r="F76" i="4" l="1"/>
  <c r="F77"/>
  <c r="F291"/>
  <c r="F292"/>
  <c r="F319"/>
  <c r="F318"/>
  <c r="F214"/>
  <c r="F213"/>
  <c r="F153"/>
  <c r="F152"/>
  <c r="F368" i="2"/>
  <c r="F378" s="1"/>
  <c r="F380" s="1"/>
  <c r="F77"/>
  <c r="F214"/>
  <c r="F319"/>
  <c r="F320" s="1"/>
  <c r="F321" s="1"/>
  <c r="F292"/>
  <c r="F153"/>
  <c r="F293" i="4" l="1"/>
  <c r="F295" s="1"/>
  <c r="F296" s="1"/>
  <c r="F78"/>
  <c r="F80" s="1"/>
  <c r="F81" s="1"/>
  <c r="F154"/>
  <c r="F156" s="1"/>
  <c r="F157" s="1"/>
  <c r="F158" s="1"/>
  <c r="F215"/>
  <c r="F217" s="1"/>
  <c r="F218" s="1"/>
  <c r="F320"/>
  <c r="F322" s="1"/>
  <c r="F323" s="1"/>
  <c r="F322" i="2"/>
  <c r="F324" s="1"/>
  <c r="F78"/>
  <c r="F79" s="1"/>
  <c r="F80" s="1"/>
  <c r="F323"/>
  <c r="F293"/>
  <c r="F294" s="1"/>
  <c r="F215"/>
  <c r="F216" s="1"/>
  <c r="F154"/>
  <c r="F155" s="1"/>
  <c r="F326" l="1"/>
  <c r="F327" s="1"/>
  <c r="F295"/>
  <c r="F296"/>
  <c r="F218"/>
  <c r="F217"/>
  <c r="F156"/>
  <c r="F157"/>
  <c r="F81"/>
  <c r="F219" l="1"/>
  <c r="F221" s="1"/>
  <c r="F222" s="1"/>
  <c r="F297"/>
  <c r="F299" s="1"/>
  <c r="F300" s="1"/>
  <c r="F158"/>
  <c r="F82"/>
  <c r="F160" l="1"/>
  <c r="F161" s="1"/>
  <c r="F162" s="1"/>
  <c r="F84"/>
  <c r="F85" s="1"/>
</calcChain>
</file>

<file path=xl/sharedStrings.xml><?xml version="1.0" encoding="utf-8"?>
<sst xmlns="http://schemas.openxmlformats.org/spreadsheetml/2006/main" count="889" uniqueCount="214">
  <si>
    <t>Sl.No</t>
  </si>
  <si>
    <t>Description of works</t>
  </si>
  <si>
    <t>Qnty</t>
  </si>
  <si>
    <t>Unit</t>
  </si>
  <si>
    <t>Rate</t>
  </si>
  <si>
    <t>Amount</t>
  </si>
  <si>
    <t>Rs.         P</t>
  </si>
  <si>
    <t>-</t>
  </si>
  <si>
    <t>L.S</t>
  </si>
  <si>
    <t>Rate (Rs)</t>
  </si>
  <si>
    <t>Amount (Rs)</t>
  </si>
  <si>
    <t>Street light timing controller</t>
  </si>
  <si>
    <t>P.G.Clamp</t>
  </si>
  <si>
    <t>Other material for earthing</t>
  </si>
  <si>
    <t>Set</t>
  </si>
  <si>
    <t>No</t>
  </si>
  <si>
    <t>Kg</t>
  </si>
  <si>
    <t>Km</t>
  </si>
  <si>
    <t>m</t>
  </si>
  <si>
    <t>LS</t>
  </si>
  <si>
    <t>Caution Notice Board</t>
  </si>
  <si>
    <t>Cement</t>
  </si>
  <si>
    <t>Cum</t>
  </si>
  <si>
    <t>MS Channel 75x40x5mm</t>
  </si>
  <si>
    <t>MS Angle Iron 45x45x5mm</t>
  </si>
  <si>
    <t>MS Flat Iron 40x5mm</t>
  </si>
  <si>
    <t>GOAB Switch 11kV, 200 Amps</t>
  </si>
  <si>
    <t>Arcing Horn fuse unit 11kV, 200 Amos</t>
  </si>
  <si>
    <t>ACSR Weasel Conductor</t>
  </si>
  <si>
    <t>1.1kV PVC wire, single core 10Sq.mm for St.light</t>
  </si>
  <si>
    <t>Lightning Arrestor 9kV, 5kA</t>
  </si>
  <si>
    <t>Stone Aggregate 10-15 mm</t>
  </si>
  <si>
    <t>River Sand (Sairang)</t>
  </si>
  <si>
    <t>1.1kV Armoured Cable 1 core, 120Sqmm 
(Earthing)</t>
  </si>
  <si>
    <t>GI Pipe 40mm dia.</t>
  </si>
  <si>
    <t>Fencing post 45x45x5mm, 2.7 meter length</t>
  </si>
  <si>
    <t>KM</t>
  </si>
  <si>
    <t>M</t>
  </si>
  <si>
    <t>Bag</t>
  </si>
  <si>
    <t>Goat proof fencing net 5x50 ft.</t>
  </si>
  <si>
    <t>Aluminium cable lug long barrel, 89mm, 
120Sqmm</t>
  </si>
  <si>
    <t>Disc Insulator 45 KN</t>
  </si>
  <si>
    <t>PG Clamp</t>
  </si>
  <si>
    <t>LT Cable jointing kit</t>
  </si>
  <si>
    <t>Stay set, 19mm dia, Plate 30x30 Cm</t>
  </si>
  <si>
    <t>Stay wire 7/12 SWG</t>
  </si>
  <si>
    <t>Guy Insulator</t>
  </si>
  <si>
    <t>Aluminium Paint</t>
  </si>
  <si>
    <t>Bituminous Alkali Paint</t>
  </si>
  <si>
    <t>Caution notice board</t>
  </si>
  <si>
    <t>Ltrs</t>
  </si>
  <si>
    <t>Say</t>
  </si>
  <si>
    <t>Jointing Sleeves</t>
  </si>
  <si>
    <t>Red Oxide Paint</t>
  </si>
  <si>
    <t>Number Plate</t>
  </si>
  <si>
    <t>Lit</t>
  </si>
  <si>
    <t>S-POWER PLANT &amp; ELECTRICAL SYSTEMS
(v) L.T.Line 3ph-5 Wire : Ruling span - 30m for 1 km
(For Project Colony)</t>
  </si>
  <si>
    <t>SP-29 Steel Tubular Pole</t>
  </si>
  <si>
    <t>SP-17 Steel Tubular Pole</t>
  </si>
  <si>
    <t>M.S.Angle Iron 45x45x5mm</t>
  </si>
  <si>
    <t>G.I. Stay Wire 7/14 SWG</t>
  </si>
  <si>
    <t>G.I. Stay Set complete 200x16mm rod with plate 30x30mm</t>
  </si>
  <si>
    <t>Thread</t>
  </si>
  <si>
    <t>Shackle Insulator 70x90mm</t>
  </si>
  <si>
    <t>Shackle Nut &amp; Bolt 12x100mm (GI)</t>
  </si>
  <si>
    <t>Bitumenous Alkali Paint</t>
  </si>
  <si>
    <t>Stone Aggregate 10-15mm</t>
  </si>
  <si>
    <t>River Sand</t>
  </si>
  <si>
    <t>G.I. Wire 8 SWG for earth wire</t>
  </si>
  <si>
    <t>Pair</t>
  </si>
  <si>
    <t>MS Clamps duly fabricated from 40x5 mm flat iron</t>
  </si>
  <si>
    <t>PVC wire 1.5mm Twin core</t>
  </si>
  <si>
    <t>MS Nuts&amp;Bolts 12x75</t>
  </si>
  <si>
    <t>TOTAL</t>
  </si>
  <si>
    <t>Therefore, for 10 nos. of Street light :</t>
  </si>
  <si>
    <t>Aluminium Cable Lug Long barrel 158mm, 400 Sq.mm</t>
  </si>
  <si>
    <t>River Sand (Tuipui)</t>
  </si>
  <si>
    <t>Steel gate 4x5 ft. with lock</t>
  </si>
  <si>
    <t xml:space="preserve">Tension clamp with hardware </t>
  </si>
  <si>
    <t xml:space="preserve">Roll </t>
  </si>
  <si>
    <t>MS Channel 75x40x5 mm</t>
  </si>
  <si>
    <t>MS Flat Iron 40x5 mm</t>
  </si>
  <si>
    <t>MS Nut Bolt 16x125 mm full thread</t>
  </si>
  <si>
    <t>MS Nut Bolt 16x75 mm full thread</t>
  </si>
  <si>
    <t>ACSR 6/1/2.59 mm Weasel</t>
  </si>
  <si>
    <t>P.G Clamp</t>
  </si>
  <si>
    <t>11kV Pin Insulator</t>
  </si>
  <si>
    <t>G.I Pin for 11kV Pin Insulator</t>
  </si>
  <si>
    <t>Bitumenious Alkali Paint</t>
  </si>
  <si>
    <t>Stay Set 19mm rod dia. Plate 30x30 cm</t>
  </si>
  <si>
    <t>Stay Wire 7/12 SWG</t>
  </si>
  <si>
    <t>Nuts &amp; Bolts 16x125mm, full thread</t>
  </si>
  <si>
    <t>Nuts &amp; Bolts 16x175mm, full thread</t>
  </si>
  <si>
    <t>Nuts &amp; Bolts 16x75mm, full thread</t>
  </si>
  <si>
    <t>Nuts &amp; Bolts 12x50mm, full thread</t>
  </si>
  <si>
    <t>Lit.</t>
  </si>
  <si>
    <t>S-POWER PLANT &amp; ELECTRICAL SYSTEMS
(iv) Distribution Sub-Station with 100kVA, 0.4/11kV
On ground with one outgoing L.T Line</t>
  </si>
  <si>
    <t xml:space="preserve">S-POWER PLANT &amp; ELECTRICAL SYSTEMS
(iii) 11kV 3-Phase Transmission Lines 1KM, Ruling Span-120m
</t>
  </si>
  <si>
    <t xml:space="preserve">Steel gate 4x5 ft. </t>
  </si>
  <si>
    <t>Stay set, 19mm dia, Plate 30'</t>
  </si>
  <si>
    <t xml:space="preserve">Shackle Strap for 70x90mm </t>
  </si>
  <si>
    <t>Conductor ACC, 7/2.21mm Gnat for neutral line</t>
  </si>
  <si>
    <t>Conductor ACC, 7/2.21mm Gnat for street light line</t>
  </si>
  <si>
    <t>S-POWER PLANT &amp; ELECTRICAL SYSTEM
(vi) Street Light Flourescent 1 x 40 Watt
(For Project Colony)</t>
  </si>
  <si>
    <t>Therefore, for all line length of 2.5 kms:</t>
  </si>
  <si>
    <t>Steel tubular Pole SP-29</t>
  </si>
  <si>
    <t>Steel tubular Pole SP-35</t>
  </si>
  <si>
    <t>S-POWER PLANT &amp; ELECTRICAL SYSTEMS
(ii) Step-up Sub-Station (Switchyard) 250kVA, 0.415/11kV
On ground with one outgoing L.T Line</t>
  </si>
  <si>
    <t>Arcing Horn fuse unit 11kV, 200 Amps</t>
  </si>
  <si>
    <t>1.1kV Armoured cable  core, 400Sq.mm</t>
  </si>
  <si>
    <t>Lightning Arrestor 9kV, 10kA</t>
  </si>
  <si>
    <t>1.1kV Armoured cable 1- core, 95Sq.mm</t>
  </si>
  <si>
    <t>Aluminium Cable Lug Long barrel 158mm, 95 Sq.mm</t>
  </si>
  <si>
    <t>Lightning Arrestor 0.28kV, 2.5kA for LT line</t>
  </si>
  <si>
    <t>1.1kV Armoured Cable 1 core, 95Sqmm 
(Earthing)</t>
  </si>
  <si>
    <t>Conductor ACC, 7/2.21mm Gnat for phase line</t>
  </si>
  <si>
    <t>(ii) Step-up Sub-Station (Switchyard) 250kVA, 0.415/11kV</t>
  </si>
  <si>
    <t>On ground with one outgoing L.T Line</t>
  </si>
  <si>
    <t>(iii) 11kV 3-Phase Transmission Lines 1KM, Ruling Span-120m</t>
  </si>
  <si>
    <t>(v) L.T Line 3ph-5 Wire : Ruling span - 30m for 1 Km</t>
  </si>
  <si>
    <t>(For Prorject Colony)</t>
  </si>
  <si>
    <t>(For Project Colony)</t>
  </si>
  <si>
    <t>Tension clamp with hardware fitting (malleable) (Type 'B' Conductor dia, 5.1-13.5mm</t>
  </si>
  <si>
    <t>(iv) Distribution Sub-Station with 63kVA 11/0.415kV</t>
  </si>
  <si>
    <t>Mounted on pole with one outgoing L.T Line</t>
  </si>
  <si>
    <t>Flourescent Street lights fitting complete 1 x 40 LED
 (45KW)</t>
  </si>
  <si>
    <t>GI pipe 32mm duly fabricated for street light
 purpose</t>
  </si>
  <si>
    <t>Transportation &amp; Storage (5% on A)</t>
  </si>
  <si>
    <t>Total (A)</t>
  </si>
  <si>
    <t>Sub Total (B)</t>
  </si>
  <si>
    <t>(C) Labour Charge (15% on B)</t>
  </si>
  <si>
    <t>Contingency (3% of B)</t>
  </si>
  <si>
    <t>Supervision (15% of C)</t>
  </si>
  <si>
    <t>Inspection Fee: As per Schedule part-1 SCALE G(1) on Levy of Inspection fees vide Govt. notification No. B-16012/23/2000-P&amp;E(Vol-II) dt.16.12.2004</t>
  </si>
  <si>
    <t>(Rupees eleven lakhs forty two thousand seven hundred twenty eight) only.</t>
  </si>
  <si>
    <t>(Rupees ten lakhs ninety eight thousand eight hundred eighty two) only.</t>
  </si>
  <si>
    <t>TOTAL (A)</t>
  </si>
  <si>
    <t>(Rupees nine lakh thirty eight thousand nine hundred ninety five) only.</t>
  </si>
  <si>
    <t>Sl.no</t>
  </si>
  <si>
    <t>(Rupees six lakhs forty five thousand eight hundred and eighty three) only.</t>
  </si>
  <si>
    <t>(vi) LED Street Light 1 x 45 Watt</t>
  </si>
  <si>
    <t>Street Light timing controller</t>
  </si>
  <si>
    <t>Step up Transformer 250kVA 0.415/11kV of vector group dYN1</t>
  </si>
  <si>
    <t>1.1kV PVC wire 1-core, 50sq.mm for street light</t>
  </si>
  <si>
    <t>Aluminium Cable Lug Long barrel 102mm, 50 Sq.mm</t>
  </si>
  <si>
    <t>Transformer 63kVA 11/0.415kV, of vector group Dyn11</t>
  </si>
  <si>
    <t>L.Tcubicle for 63kV, 11/0.415kV Transformer</t>
  </si>
  <si>
    <t>J - POWER PLANT APPURTENANT</t>
  </si>
  <si>
    <t>(III) PENSTOCK</t>
  </si>
  <si>
    <t>1/1.03</t>
  </si>
  <si>
    <t>Clearing Jungle including uprooting of rank vegetation, grass etc.</t>
  </si>
  <si>
    <t>(a) By manual means</t>
  </si>
  <si>
    <t>sq.mm</t>
  </si>
  <si>
    <t>2/2.03</t>
  </si>
  <si>
    <t>(b) Hard soil (pick work)</t>
  </si>
  <si>
    <t>cum</t>
  </si>
  <si>
    <t>HYSD bar reinforcement for RCC works</t>
  </si>
  <si>
    <t>Centering &amp; shuttering including strutting, propping etc. and removal of form works in</t>
  </si>
  <si>
    <t>(a) Foundation, footings, bases of column etc.</t>
  </si>
  <si>
    <r>
      <t>m</t>
    </r>
    <r>
      <rPr>
        <vertAlign val="superscript"/>
        <sz val="11"/>
        <color theme="1"/>
        <rFont val="Times New Roman"/>
        <family val="1"/>
      </rPr>
      <t>2</t>
    </r>
  </si>
  <si>
    <t>Providing and laying reinforced cement concrete 1:2:4 etc. complete</t>
  </si>
  <si>
    <t>Sub-Total =</t>
  </si>
  <si>
    <t>MT</t>
  </si>
  <si>
    <t>Supplying and fixing Bell Mouth</t>
  </si>
  <si>
    <t>No.</t>
  </si>
  <si>
    <t>TOTAL :</t>
  </si>
  <si>
    <t>Add 5% for work charged establishment and contingencies</t>
  </si>
  <si>
    <t>Grand Total :</t>
  </si>
  <si>
    <t>Say :</t>
  </si>
  <si>
    <t>Supplying, laying and welding joints of ERW Steel pipe 5mm thick.</t>
  </si>
  <si>
    <t>(b) Medium Jungle.</t>
  </si>
  <si>
    <t>Earthwork in excavation exclusive of compensation of earth in-</t>
  </si>
  <si>
    <t>3/2.07</t>
  </si>
  <si>
    <t>Earthwork in excavation in foundation trenches, drains</t>
  </si>
  <si>
    <t>(c) Very hard soil (Jumper work)</t>
  </si>
  <si>
    <t>4/5.01</t>
  </si>
  <si>
    <t>(a) All work upto foundation plinth level</t>
  </si>
  <si>
    <t>5/5.06</t>
  </si>
  <si>
    <t>Qtl.</t>
  </si>
  <si>
    <t>6/5.08</t>
  </si>
  <si>
    <t>Add 14.50% of cost index =</t>
  </si>
  <si>
    <t>Fabrication and fixing bend of different angle</t>
  </si>
  <si>
    <t>Anti-corrosive paints</t>
  </si>
  <si>
    <t>Sq.m</t>
  </si>
  <si>
    <t>Red Oxide Paints</t>
  </si>
  <si>
    <t>Other miscellaneous like welding rod etc.</t>
  </si>
  <si>
    <t>Air vent pipe 100mm dia.3mm thick including welding, erection etc.</t>
  </si>
  <si>
    <t>Sluice/BF valve for 200mm dia. pipe</t>
  </si>
  <si>
    <t>(Rupees ten lakhs twenty three thousandfour hundred eighty eight) only</t>
  </si>
  <si>
    <t>Items</t>
  </si>
  <si>
    <t>Prov Qnty</t>
  </si>
  <si>
    <t xml:space="preserve">A. </t>
  </si>
  <si>
    <t>EQUIPMENT AND MATERIALS</t>
  </si>
  <si>
    <t>Horizontal Shaft Turgo Impulse Turbine of capacity 50kW complete with all accessories.</t>
  </si>
  <si>
    <t>Governor equipment complete with all accessories.</t>
  </si>
  <si>
    <t>Horizontal Shaft Generator 50kW, 415V, 1500rpm, 0.8 power factor, 50Hz with brushless excitation system with AVR and other accessories.</t>
  </si>
  <si>
    <t>Generator Control Panel with accessories.</t>
  </si>
  <si>
    <t>LAVT Panels with accessories.</t>
  </si>
  <si>
    <t>Neutral Cubicle with accessories</t>
  </si>
  <si>
    <t>24V Battery and Battery Charger with stand and accessories.</t>
  </si>
  <si>
    <t>B.</t>
  </si>
  <si>
    <t>ERECTION</t>
  </si>
  <si>
    <t>Supply, Laying and Fitting of Power and Control Cables including accessories like cable lugs, glands, ferrules etc.</t>
  </si>
  <si>
    <t>Design, supply and construction of earthing system.</t>
  </si>
  <si>
    <t>Butterfly Valve (M.I.V.) with accessories.</t>
  </si>
  <si>
    <t>Construction of foundations, cable trench with cover, tail race with cover including earthwork in excavation, PCC/RCC works, backfilling etc.</t>
  </si>
  <si>
    <t>Transportation, Erection and Fitting of Electro-mechanical equipment with all accessories including MIV and Panels to the foundation.</t>
  </si>
  <si>
    <t>Testing and Commissioning charge</t>
  </si>
  <si>
    <t>GRAND TOTAL (A+B)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</si>
  <si>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</si>
  <si>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TOTAL (B)</t>
  </si>
  <si>
    <t>Mandatory spares, tools and appliances for 5 years Operation &amp; Maintenance (list of spares should be provided)</t>
  </si>
  <si>
    <t>Lot</t>
  </si>
  <si>
    <t>DESIGN, MANUFACTURE, SUPPLY, INSTALLATION, TESTING AND COMMISSIONING OF ELECTRO-MECHANICAL EQUIPMENTS FOR TUICHING MICRO HYDROELECTRIC PROJECT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</si>
</sst>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3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43" fontId="3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43" fontId="3" fillId="0" borderId="1" xfId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3" fontId="2" fillId="0" borderId="0" xfId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3" fontId="2" fillId="0" borderId="1" xfId="1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43" fontId="3" fillId="0" borderId="1" xfId="1" applyNumberFormat="1" applyFont="1" applyBorder="1" applyAlignment="1">
      <alignment horizontal="center" vertical="center"/>
    </xf>
    <xf numFmtId="43" fontId="3" fillId="0" borderId="0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horizontal="center" vertical="center"/>
    </xf>
    <xf numFmtId="43" fontId="2" fillId="0" borderId="0" xfId="1" applyNumberFormat="1" applyFont="1" applyBorder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3" fontId="2" fillId="0" borderId="0" xfId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/>
    </xf>
    <xf numFmtId="43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/>
    </xf>
    <xf numFmtId="43" fontId="3" fillId="0" borderId="4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3" fillId="0" borderId="0" xfId="1" applyFont="1" applyAlignment="1">
      <alignment horizontal="right" vertical="center"/>
    </xf>
    <xf numFmtId="43" fontId="4" fillId="0" borderId="0" xfId="1" applyFont="1" applyBorder="1" applyAlignment="1">
      <alignment horizontal="center" vertical="center" wrapText="1"/>
    </xf>
    <xf numFmtId="43" fontId="2" fillId="0" borderId="4" xfId="1" applyFont="1" applyBorder="1" applyAlignment="1">
      <alignment vertical="center"/>
    </xf>
    <xf numFmtId="43" fontId="2" fillId="0" borderId="3" xfId="1" applyFont="1" applyBorder="1" applyAlignment="1">
      <alignment vertical="center"/>
    </xf>
    <xf numFmtId="43" fontId="2" fillId="0" borderId="0" xfId="1" applyFont="1" applyBorder="1" applyAlignment="1">
      <alignment horizontal="right" vertical="center"/>
    </xf>
    <xf numFmtId="43" fontId="3" fillId="0" borderId="0" xfId="1" applyFont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2" fillId="0" borderId="3" xfId="0" applyFont="1" applyBorder="1" applyAlignment="1">
      <alignment horizontal="justify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43" fontId="0" fillId="0" borderId="11" xfId="1" applyFont="1" applyBorder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43" fontId="0" fillId="0" borderId="11" xfId="1" applyNumberFormat="1" applyFont="1" applyBorder="1" applyAlignment="1">
      <alignment horizontal="center" vertical="center"/>
    </xf>
    <xf numFmtId="43" fontId="0" fillId="0" borderId="11" xfId="1" applyFont="1" applyBorder="1" applyAlignment="1">
      <alignment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 wrapText="1"/>
    </xf>
    <xf numFmtId="2" fontId="0" fillId="0" borderId="12" xfId="0" applyNumberFormat="1" applyFont="1" applyBorder="1" applyAlignment="1">
      <alignment horizontal="center" vertical="center"/>
    </xf>
    <xf numFmtId="43" fontId="0" fillId="0" borderId="12" xfId="0" applyNumberFormat="1" applyFont="1" applyBorder="1" applyAlignment="1">
      <alignment horizontal="center" vertical="center"/>
    </xf>
    <xf numFmtId="43" fontId="0" fillId="0" borderId="12" xfId="1" applyFont="1" applyBorder="1" applyAlignment="1">
      <alignment vertical="center"/>
    </xf>
    <xf numFmtId="43" fontId="0" fillId="0" borderId="13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43" fontId="0" fillId="0" borderId="0" xfId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43" fontId="0" fillId="0" borderId="0" xfId="0" applyNumberFormat="1" applyFont="1" applyAlignment="1">
      <alignment horizontal="center" vertical="center"/>
    </xf>
    <xf numFmtId="43" fontId="0" fillId="0" borderId="0" xfId="1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2" fontId="0" fillId="0" borderId="1" xfId="0" applyNumberFormat="1" applyFont="1" applyBorder="1" applyAlignment="1">
      <alignment horizontal="center" vertical="center"/>
    </xf>
    <xf numFmtId="43" fontId="0" fillId="0" borderId="1" xfId="1" applyNumberFormat="1" applyFont="1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43" fontId="8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2" fontId="0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43" fontId="8" fillId="0" borderId="0" xfId="1" applyFont="1" applyAlignment="1">
      <alignment horizontal="right" vertical="center"/>
    </xf>
    <xf numFmtId="43" fontId="9" fillId="0" borderId="0" xfId="1" applyFont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43" fontId="0" fillId="0" borderId="4" xfId="1" applyFont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43" fontId="8" fillId="0" borderId="5" xfId="0" applyNumberFormat="1" applyFont="1" applyBorder="1" applyAlignment="1">
      <alignment horizontal="center" vertical="center"/>
    </xf>
    <xf numFmtId="43" fontId="0" fillId="0" borderId="3" xfId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43" fontId="0" fillId="0" borderId="0" xfId="1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43" fontId="0" fillId="0" borderId="0" xfId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43" fontId="8" fillId="0" borderId="0" xfId="0" applyNumberFormat="1" applyFont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43" fontId="0" fillId="0" borderId="0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3" fontId="8" fillId="0" borderId="4" xfId="1" applyFont="1" applyBorder="1" applyAlignment="1">
      <alignment horizontal="center" vertical="center"/>
    </xf>
    <xf numFmtId="43" fontId="8" fillId="0" borderId="4" xfId="1" applyFont="1" applyBorder="1" applyAlignment="1">
      <alignment vertical="center"/>
    </xf>
    <xf numFmtId="43" fontId="0" fillId="0" borderId="0" xfId="1" applyFont="1" applyBorder="1" applyAlignment="1">
      <alignment horizontal="center" vertical="center"/>
    </xf>
    <xf numFmtId="43" fontId="0" fillId="0" borderId="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3" xfId="0" applyFont="1" applyBorder="1" applyAlignment="1">
      <alignment horizontal="justify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justify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0" xfId="0" applyFont="1"/>
    <xf numFmtId="0" fontId="0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43" fontId="8" fillId="0" borderId="13" xfId="1" applyFont="1" applyBorder="1" applyAlignment="1">
      <alignment vertical="center"/>
    </xf>
    <xf numFmtId="43" fontId="0" fillId="0" borderId="12" xfId="1" applyFont="1" applyBorder="1" applyAlignment="1">
      <alignment horizontal="center" vertical="center"/>
    </xf>
    <xf numFmtId="0" fontId="0" fillId="0" borderId="12" xfId="0" applyFont="1" applyBorder="1" applyAlignment="1">
      <alignment vertical="top" wrapText="1"/>
    </xf>
    <xf numFmtId="0" fontId="0" fillId="0" borderId="12" xfId="0" applyFon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43" fontId="8" fillId="0" borderId="14" xfId="0" applyNumberFormat="1" applyFont="1" applyBorder="1" applyAlignment="1">
      <alignment horizontal="right" vertical="center"/>
    </xf>
    <xf numFmtId="43" fontId="8" fillId="0" borderId="15" xfId="0" applyNumberFormat="1" applyFont="1" applyBorder="1" applyAlignment="1">
      <alignment horizontal="right" vertical="center"/>
    </xf>
    <xf numFmtId="43" fontId="8" fillId="0" borderId="6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0"/>
  <sheetViews>
    <sheetView workbookViewId="0">
      <selection sqref="A1:F1"/>
    </sheetView>
  </sheetViews>
  <sheetFormatPr defaultRowHeight="15"/>
  <cols>
    <col min="1" max="1" width="6.42578125" style="42" customWidth="1"/>
    <col min="2" max="2" width="43.42578125" style="1" customWidth="1"/>
    <col min="3" max="3" width="6" style="2" bestFit="1" customWidth="1"/>
    <col min="4" max="4" width="8.140625" style="19" customWidth="1"/>
    <col min="5" max="5" width="13.140625" style="29" customWidth="1"/>
    <col min="6" max="6" width="14.28515625" style="31" customWidth="1"/>
    <col min="7" max="7" width="10.5703125" style="1" bestFit="1" customWidth="1"/>
    <col min="8" max="8" width="9.5703125" style="1" bestFit="1" customWidth="1"/>
    <col min="9" max="16384" width="9.140625" style="1"/>
  </cols>
  <sheetData>
    <row r="1" spans="1:7" ht="57.75" customHeight="1">
      <c r="A1" s="193" t="s">
        <v>213</v>
      </c>
      <c r="B1" s="193"/>
      <c r="C1" s="193"/>
      <c r="D1" s="193"/>
      <c r="E1" s="193"/>
      <c r="F1" s="193"/>
      <c r="G1" s="5"/>
    </row>
    <row r="2" spans="1:7" ht="17.25">
      <c r="A2" s="94" t="s">
        <v>191</v>
      </c>
      <c r="B2" s="95" t="s">
        <v>192</v>
      </c>
      <c r="C2" s="94"/>
      <c r="D2" s="96"/>
      <c r="E2" s="94"/>
      <c r="F2" s="94"/>
      <c r="G2" s="5"/>
    </row>
    <row r="3" spans="1:7" ht="30">
      <c r="A3" s="97" t="s">
        <v>0</v>
      </c>
      <c r="B3" s="97" t="s">
        <v>189</v>
      </c>
      <c r="C3" s="97" t="s">
        <v>3</v>
      </c>
      <c r="D3" s="98" t="s">
        <v>190</v>
      </c>
      <c r="E3" s="99" t="s">
        <v>9</v>
      </c>
      <c r="F3" s="100" t="s">
        <v>10</v>
      </c>
    </row>
    <row r="4" spans="1:7" ht="30">
      <c r="A4" s="101">
        <v>1</v>
      </c>
      <c r="B4" s="102" t="s">
        <v>193</v>
      </c>
      <c r="C4" s="103" t="s">
        <v>164</v>
      </c>
      <c r="D4" s="104">
        <v>2</v>
      </c>
      <c r="E4" s="105"/>
      <c r="F4" s="106"/>
    </row>
    <row r="5" spans="1:7" ht="16.5" customHeight="1">
      <c r="A5" s="107">
        <v>2</v>
      </c>
      <c r="B5" s="108" t="s">
        <v>194</v>
      </c>
      <c r="C5" s="176" t="s">
        <v>164</v>
      </c>
      <c r="D5" s="109">
        <v>2</v>
      </c>
      <c r="E5" s="110"/>
      <c r="F5" s="111"/>
    </row>
    <row r="6" spans="1:7" ht="46.5" customHeight="1">
      <c r="A6" s="107">
        <v>3</v>
      </c>
      <c r="B6" s="177" t="s">
        <v>195</v>
      </c>
      <c r="C6" s="176" t="s">
        <v>164</v>
      </c>
      <c r="D6" s="109">
        <v>2</v>
      </c>
      <c r="E6" s="110"/>
      <c r="F6" s="111"/>
    </row>
    <row r="7" spans="1:7">
      <c r="A7" s="107">
        <v>4</v>
      </c>
      <c r="B7" s="108" t="s">
        <v>196</v>
      </c>
      <c r="C7" s="176" t="s">
        <v>164</v>
      </c>
      <c r="D7" s="109">
        <v>2</v>
      </c>
      <c r="E7" s="110"/>
      <c r="F7" s="111"/>
    </row>
    <row r="8" spans="1:7">
      <c r="A8" s="107">
        <v>5</v>
      </c>
      <c r="B8" s="178" t="s">
        <v>197</v>
      </c>
      <c r="C8" s="176" t="s">
        <v>164</v>
      </c>
      <c r="D8" s="109">
        <v>2</v>
      </c>
      <c r="E8" s="110"/>
      <c r="F8" s="111"/>
    </row>
    <row r="9" spans="1:7">
      <c r="A9" s="107">
        <v>6</v>
      </c>
      <c r="B9" s="178" t="s">
        <v>198</v>
      </c>
      <c r="C9" s="176" t="s">
        <v>164</v>
      </c>
      <c r="D9" s="109">
        <v>2</v>
      </c>
      <c r="E9" s="110"/>
      <c r="F9" s="111"/>
    </row>
    <row r="10" spans="1:7" ht="30">
      <c r="A10" s="107">
        <v>7</v>
      </c>
      <c r="B10" s="108" t="s">
        <v>199</v>
      </c>
      <c r="C10" s="176" t="s">
        <v>14</v>
      </c>
      <c r="D10" s="109">
        <v>1</v>
      </c>
      <c r="E10" s="110"/>
      <c r="F10" s="111"/>
    </row>
    <row r="11" spans="1:7">
      <c r="A11" s="107">
        <v>8</v>
      </c>
      <c r="B11" s="178" t="s">
        <v>204</v>
      </c>
      <c r="C11" s="176" t="s">
        <v>164</v>
      </c>
      <c r="D11" s="109">
        <v>2</v>
      </c>
      <c r="E11" s="110"/>
      <c r="F11" s="111"/>
    </row>
    <row r="12" spans="1:7" ht="45">
      <c r="A12" s="107">
        <v>9</v>
      </c>
      <c r="B12" s="179" t="s">
        <v>211</v>
      </c>
      <c r="C12" s="176" t="s">
        <v>212</v>
      </c>
      <c r="D12" s="109"/>
      <c r="E12" s="110"/>
      <c r="F12" s="111"/>
    </row>
    <row r="13" spans="1:7">
      <c r="A13" s="196" t="s">
        <v>136</v>
      </c>
      <c r="B13" s="197"/>
      <c r="C13" s="197"/>
      <c r="D13" s="197"/>
      <c r="E13" s="198"/>
      <c r="F13" s="114"/>
    </row>
    <row r="14" spans="1:7">
      <c r="B14" s="188"/>
      <c r="C14" s="188"/>
      <c r="D14" s="188"/>
      <c r="E14" s="188"/>
      <c r="F14" s="188"/>
    </row>
    <row r="15" spans="1:7">
      <c r="C15" s="34"/>
      <c r="D15" s="34"/>
      <c r="E15" s="34"/>
      <c r="F15" s="69"/>
    </row>
    <row r="16" spans="1:7">
      <c r="C16" s="34"/>
      <c r="D16" s="34"/>
      <c r="E16" s="34"/>
      <c r="F16" s="69"/>
    </row>
    <row r="17" spans="3:6">
      <c r="C17" s="34"/>
      <c r="D17" s="34"/>
      <c r="E17" s="34"/>
      <c r="F17" s="69"/>
    </row>
    <row r="18" spans="3:6">
      <c r="C18" s="34"/>
      <c r="D18" s="34"/>
      <c r="E18" s="34"/>
      <c r="F18" s="69"/>
    </row>
    <row r="19" spans="3:6">
      <c r="C19" s="34"/>
      <c r="D19" s="34"/>
      <c r="E19" s="34"/>
      <c r="F19" s="69"/>
    </row>
    <row r="20" spans="3:6">
      <c r="C20" s="34"/>
      <c r="D20" s="34"/>
      <c r="E20" s="34"/>
      <c r="F20" s="69"/>
    </row>
    <row r="21" spans="3:6">
      <c r="C21" s="34"/>
      <c r="D21" s="34"/>
      <c r="E21" s="34"/>
      <c r="F21" s="69"/>
    </row>
    <row r="22" spans="3:6">
      <c r="C22" s="34"/>
      <c r="D22" s="34"/>
      <c r="E22" s="34"/>
      <c r="F22" s="69"/>
    </row>
    <row r="23" spans="3:6">
      <c r="C23" s="34"/>
      <c r="D23" s="34"/>
      <c r="E23" s="34"/>
      <c r="F23" s="69"/>
    </row>
    <row r="24" spans="3:6">
      <c r="C24" s="34"/>
      <c r="D24" s="34"/>
      <c r="E24" s="34"/>
      <c r="F24" s="69"/>
    </row>
    <row r="25" spans="3:6">
      <c r="C25" s="34"/>
      <c r="D25" s="34"/>
      <c r="E25" s="34"/>
      <c r="F25" s="69"/>
    </row>
    <row r="26" spans="3:6">
      <c r="C26" s="42"/>
      <c r="D26" s="42"/>
      <c r="E26" s="42"/>
      <c r="F26" s="69"/>
    </row>
    <row r="27" spans="3:6">
      <c r="C27" s="42"/>
      <c r="D27" s="42"/>
      <c r="E27" s="42"/>
      <c r="F27" s="69"/>
    </row>
    <row r="28" spans="3:6">
      <c r="C28" s="42"/>
      <c r="D28" s="42"/>
      <c r="E28" s="42"/>
      <c r="F28" s="69"/>
    </row>
    <row r="29" spans="3:6">
      <c r="C29" s="34"/>
      <c r="D29" s="34"/>
      <c r="E29" s="34"/>
      <c r="F29" s="69"/>
    </row>
    <row r="30" spans="3:6">
      <c r="C30" s="34"/>
      <c r="D30" s="34"/>
      <c r="E30" s="34"/>
      <c r="F30" s="69"/>
    </row>
    <row r="31" spans="3:6">
      <c r="C31" s="34"/>
      <c r="D31" s="34"/>
      <c r="E31" s="34"/>
      <c r="F31" s="69"/>
    </row>
    <row r="33" spans="1:6" ht="16.5" hidden="1">
      <c r="A33" s="189" t="s">
        <v>107</v>
      </c>
      <c r="B33" s="189"/>
      <c r="C33" s="189"/>
      <c r="D33" s="189"/>
      <c r="E33" s="189"/>
      <c r="F33" s="189"/>
    </row>
    <row r="34" spans="1:6" ht="16.5" hidden="1">
      <c r="A34" s="189" t="s">
        <v>116</v>
      </c>
      <c r="B34" s="189"/>
      <c r="C34" s="189"/>
      <c r="D34" s="189"/>
      <c r="E34" s="189"/>
      <c r="F34" s="189"/>
    </row>
    <row r="35" spans="1:6" ht="16.5" hidden="1">
      <c r="A35" s="195" t="s">
        <v>117</v>
      </c>
      <c r="B35" s="195"/>
      <c r="C35" s="195"/>
      <c r="D35" s="195"/>
      <c r="E35" s="195"/>
      <c r="F35" s="195"/>
    </row>
    <row r="36" spans="1:6" hidden="1">
      <c r="A36" s="187" t="s">
        <v>0</v>
      </c>
      <c r="B36" s="187" t="s">
        <v>1</v>
      </c>
      <c r="C36" s="187" t="s">
        <v>3</v>
      </c>
      <c r="D36" s="192" t="s">
        <v>2</v>
      </c>
      <c r="E36" s="22" t="s">
        <v>4</v>
      </c>
      <c r="F36" s="6" t="s">
        <v>5</v>
      </c>
    </row>
    <row r="37" spans="1:6" ht="14.25" hidden="1" customHeight="1">
      <c r="A37" s="187"/>
      <c r="B37" s="187"/>
      <c r="C37" s="187"/>
      <c r="D37" s="192"/>
      <c r="E37" s="22" t="s">
        <v>6</v>
      </c>
      <c r="F37" s="6" t="s">
        <v>6</v>
      </c>
    </row>
    <row r="38" spans="1:6" hidden="1">
      <c r="A38" s="88">
        <v>1</v>
      </c>
      <c r="B38" s="7" t="s">
        <v>105</v>
      </c>
      <c r="C38" s="3" t="s">
        <v>15</v>
      </c>
      <c r="D38" s="18">
        <v>2</v>
      </c>
      <c r="E38" s="23">
        <v>7500</v>
      </c>
      <c r="F38" s="8">
        <f>D38*E38</f>
        <v>15000</v>
      </c>
    </row>
    <row r="39" spans="1:6" hidden="1">
      <c r="A39" s="88">
        <v>2</v>
      </c>
      <c r="B39" s="7" t="s">
        <v>23</v>
      </c>
      <c r="C39" s="3" t="s">
        <v>16</v>
      </c>
      <c r="D39" s="18">
        <v>150</v>
      </c>
      <c r="E39" s="23">
        <v>98</v>
      </c>
      <c r="F39" s="8">
        <f t="shared" ref="F39:F65" si="0">D39*E39</f>
        <v>14700</v>
      </c>
    </row>
    <row r="40" spans="1:6" hidden="1">
      <c r="A40" s="88">
        <v>3</v>
      </c>
      <c r="B40" s="7" t="s">
        <v>24</v>
      </c>
      <c r="C40" s="3" t="s">
        <v>16</v>
      </c>
      <c r="D40" s="18">
        <v>20</v>
      </c>
      <c r="E40" s="23">
        <v>98</v>
      </c>
      <c r="F40" s="8">
        <f t="shared" si="0"/>
        <v>1960</v>
      </c>
    </row>
    <row r="41" spans="1:6" hidden="1">
      <c r="A41" s="88">
        <v>4</v>
      </c>
      <c r="B41" s="7" t="s">
        <v>25</v>
      </c>
      <c r="C41" s="3" t="s">
        <v>16</v>
      </c>
      <c r="D41" s="18">
        <v>10</v>
      </c>
      <c r="E41" s="23">
        <v>98</v>
      </c>
      <c r="F41" s="8">
        <f t="shared" si="0"/>
        <v>980</v>
      </c>
    </row>
    <row r="42" spans="1:6" hidden="1">
      <c r="A42" s="88">
        <v>5</v>
      </c>
      <c r="B42" s="7" t="s">
        <v>26</v>
      </c>
      <c r="C42" s="3" t="s">
        <v>14</v>
      </c>
      <c r="D42" s="18">
        <v>1</v>
      </c>
      <c r="E42" s="23">
        <v>11960</v>
      </c>
      <c r="F42" s="8">
        <f t="shared" si="0"/>
        <v>11960</v>
      </c>
    </row>
    <row r="43" spans="1:6" hidden="1">
      <c r="A43" s="88">
        <v>6</v>
      </c>
      <c r="B43" s="7" t="s">
        <v>108</v>
      </c>
      <c r="C43" s="3" t="s">
        <v>14</v>
      </c>
      <c r="D43" s="18">
        <v>1</v>
      </c>
      <c r="E43" s="23">
        <v>5824</v>
      </c>
      <c r="F43" s="8">
        <f t="shared" si="0"/>
        <v>5824</v>
      </c>
    </row>
    <row r="44" spans="1:6" hidden="1">
      <c r="A44" s="88">
        <v>7</v>
      </c>
      <c r="B44" s="7" t="s">
        <v>28</v>
      </c>
      <c r="C44" s="3" t="s">
        <v>36</v>
      </c>
      <c r="D44" s="18">
        <v>0.02</v>
      </c>
      <c r="E44" s="23">
        <v>20131</v>
      </c>
      <c r="F44" s="8">
        <f t="shared" si="0"/>
        <v>402.62</v>
      </c>
    </row>
    <row r="45" spans="1:6" ht="30" hidden="1">
      <c r="A45" s="88">
        <v>8</v>
      </c>
      <c r="B45" s="12" t="s">
        <v>142</v>
      </c>
      <c r="C45" s="3" t="s">
        <v>15</v>
      </c>
      <c r="D45" s="18">
        <v>1</v>
      </c>
      <c r="E45" s="23">
        <v>307869</v>
      </c>
      <c r="F45" s="8">
        <f t="shared" si="0"/>
        <v>307869</v>
      </c>
    </row>
    <row r="46" spans="1:6" hidden="1">
      <c r="A46" s="88">
        <v>9</v>
      </c>
      <c r="B46" s="7" t="s">
        <v>109</v>
      </c>
      <c r="C46" s="3" t="s">
        <v>37</v>
      </c>
      <c r="D46" s="18">
        <v>25</v>
      </c>
      <c r="E46" s="23">
        <v>550</v>
      </c>
      <c r="F46" s="8">
        <f t="shared" si="0"/>
        <v>13750</v>
      </c>
    </row>
    <row r="47" spans="1:6" ht="30" hidden="1">
      <c r="A47" s="88">
        <v>10</v>
      </c>
      <c r="B47" s="12" t="s">
        <v>75</v>
      </c>
      <c r="C47" s="3" t="s">
        <v>15</v>
      </c>
      <c r="D47" s="18">
        <v>9</v>
      </c>
      <c r="E47" s="23">
        <v>165</v>
      </c>
      <c r="F47" s="8">
        <f t="shared" si="0"/>
        <v>1485</v>
      </c>
    </row>
    <row r="48" spans="1:6" ht="30" hidden="1">
      <c r="A48" s="88">
        <v>11</v>
      </c>
      <c r="B48" s="12" t="s">
        <v>144</v>
      </c>
      <c r="C48" s="3" t="s">
        <v>15</v>
      </c>
      <c r="D48" s="18">
        <v>3</v>
      </c>
      <c r="E48" s="23">
        <v>27</v>
      </c>
      <c r="F48" s="8">
        <f t="shared" si="0"/>
        <v>81</v>
      </c>
    </row>
    <row r="49" spans="1:6" hidden="1">
      <c r="A49" s="88">
        <v>12</v>
      </c>
      <c r="B49" s="12" t="s">
        <v>143</v>
      </c>
      <c r="C49" s="56" t="s">
        <v>18</v>
      </c>
      <c r="D49" s="18">
        <v>20</v>
      </c>
      <c r="E49" s="23">
        <v>150</v>
      </c>
      <c r="F49" s="8">
        <f t="shared" si="0"/>
        <v>3000</v>
      </c>
    </row>
    <row r="50" spans="1:6" hidden="1">
      <c r="A50" s="88">
        <v>13</v>
      </c>
      <c r="B50" s="12" t="s">
        <v>141</v>
      </c>
      <c r="C50" s="56" t="s">
        <v>15</v>
      </c>
      <c r="D50" s="18">
        <v>1</v>
      </c>
      <c r="E50" s="23">
        <v>15200</v>
      </c>
      <c r="F50" s="8">
        <f t="shared" si="0"/>
        <v>15200</v>
      </c>
    </row>
    <row r="51" spans="1:6" hidden="1">
      <c r="A51" s="88">
        <v>14</v>
      </c>
      <c r="B51" s="7" t="s">
        <v>110</v>
      </c>
      <c r="C51" s="3" t="s">
        <v>15</v>
      </c>
      <c r="D51" s="18">
        <v>3</v>
      </c>
      <c r="E51" s="23">
        <v>12500</v>
      </c>
      <c r="F51" s="8">
        <f t="shared" si="0"/>
        <v>37500</v>
      </c>
    </row>
    <row r="52" spans="1:6" hidden="1">
      <c r="A52" s="88">
        <v>15</v>
      </c>
      <c r="B52" s="7" t="s">
        <v>113</v>
      </c>
      <c r="C52" s="56"/>
      <c r="D52" s="18">
        <v>5</v>
      </c>
      <c r="E52" s="23">
        <v>390</v>
      </c>
      <c r="F52" s="8">
        <f t="shared" si="0"/>
        <v>1950</v>
      </c>
    </row>
    <row r="53" spans="1:6" hidden="1">
      <c r="A53" s="88">
        <v>16</v>
      </c>
      <c r="B53" s="7" t="s">
        <v>21</v>
      </c>
      <c r="C53" s="3" t="s">
        <v>38</v>
      </c>
      <c r="D53" s="18">
        <v>6</v>
      </c>
      <c r="E53" s="23">
        <v>390</v>
      </c>
      <c r="F53" s="8">
        <f t="shared" si="0"/>
        <v>2340</v>
      </c>
    </row>
    <row r="54" spans="1:6" hidden="1">
      <c r="A54" s="88">
        <v>17</v>
      </c>
      <c r="B54" s="7" t="s">
        <v>31</v>
      </c>
      <c r="C54" s="3" t="s">
        <v>22</v>
      </c>
      <c r="D54" s="18">
        <v>0.4</v>
      </c>
      <c r="E54" s="23">
        <v>1300</v>
      </c>
      <c r="F54" s="8">
        <f t="shared" si="0"/>
        <v>520</v>
      </c>
    </row>
    <row r="55" spans="1:6" hidden="1">
      <c r="A55" s="88">
        <v>18</v>
      </c>
      <c r="B55" s="7" t="s">
        <v>76</v>
      </c>
      <c r="C55" s="3" t="s">
        <v>22</v>
      </c>
      <c r="D55" s="18">
        <v>0.2</v>
      </c>
      <c r="E55" s="23">
        <v>1400</v>
      </c>
      <c r="F55" s="8">
        <f t="shared" si="0"/>
        <v>280</v>
      </c>
    </row>
    <row r="56" spans="1:6" ht="30" hidden="1">
      <c r="A56" s="88">
        <v>19</v>
      </c>
      <c r="B56" s="12" t="s">
        <v>33</v>
      </c>
      <c r="C56" s="3" t="s">
        <v>37</v>
      </c>
      <c r="D56" s="18">
        <v>10</v>
      </c>
      <c r="E56" s="23">
        <v>215</v>
      </c>
      <c r="F56" s="8">
        <f t="shared" si="0"/>
        <v>2150</v>
      </c>
    </row>
    <row r="57" spans="1:6" hidden="1">
      <c r="A57" s="88">
        <v>20</v>
      </c>
      <c r="B57" s="7" t="s">
        <v>34</v>
      </c>
      <c r="C57" s="3" t="s">
        <v>37</v>
      </c>
      <c r="D57" s="18">
        <v>13</v>
      </c>
      <c r="E57" s="23">
        <v>340</v>
      </c>
      <c r="F57" s="8">
        <f t="shared" si="0"/>
        <v>4420</v>
      </c>
    </row>
    <row r="58" spans="1:6" hidden="1">
      <c r="A58" s="88">
        <v>21</v>
      </c>
      <c r="B58" s="7" t="s">
        <v>13</v>
      </c>
      <c r="C58" s="3" t="s">
        <v>19</v>
      </c>
      <c r="D58" s="18"/>
      <c r="E58" s="23"/>
      <c r="F58" s="8">
        <v>4050</v>
      </c>
    </row>
    <row r="59" spans="1:6" hidden="1">
      <c r="A59" s="88">
        <v>22</v>
      </c>
      <c r="B59" s="7" t="s">
        <v>35</v>
      </c>
      <c r="C59" s="3" t="s">
        <v>15</v>
      </c>
      <c r="D59" s="18">
        <v>25</v>
      </c>
      <c r="E59" s="23">
        <v>800</v>
      </c>
      <c r="F59" s="8">
        <f t="shared" si="0"/>
        <v>20000</v>
      </c>
    </row>
    <row r="60" spans="1:6" hidden="1">
      <c r="A60" s="88">
        <v>23</v>
      </c>
      <c r="B60" s="7" t="s">
        <v>39</v>
      </c>
      <c r="C60" s="3" t="s">
        <v>79</v>
      </c>
      <c r="D60" s="18">
        <v>1.5</v>
      </c>
      <c r="E60" s="23">
        <v>4590</v>
      </c>
      <c r="F60" s="8">
        <f t="shared" si="0"/>
        <v>6885</v>
      </c>
    </row>
    <row r="61" spans="1:6" hidden="1">
      <c r="A61" s="88">
        <v>24</v>
      </c>
      <c r="B61" s="7" t="s">
        <v>77</v>
      </c>
      <c r="C61" s="3" t="s">
        <v>15</v>
      </c>
      <c r="D61" s="18">
        <v>1</v>
      </c>
      <c r="E61" s="23">
        <v>2000</v>
      </c>
      <c r="F61" s="8">
        <f t="shared" si="0"/>
        <v>2000</v>
      </c>
    </row>
    <row r="62" spans="1:6" ht="30" hidden="1">
      <c r="A62" s="88">
        <v>25</v>
      </c>
      <c r="B62" s="12" t="s">
        <v>40</v>
      </c>
      <c r="C62" s="3" t="s">
        <v>15</v>
      </c>
      <c r="D62" s="18">
        <v>1</v>
      </c>
      <c r="E62" s="23">
        <v>48</v>
      </c>
      <c r="F62" s="8">
        <f t="shared" si="0"/>
        <v>48</v>
      </c>
    </row>
    <row r="63" spans="1:6" hidden="1">
      <c r="A63" s="88">
        <v>23</v>
      </c>
      <c r="B63" s="7" t="s">
        <v>91</v>
      </c>
      <c r="C63" s="3" t="s">
        <v>16</v>
      </c>
      <c r="D63" s="18">
        <v>2</v>
      </c>
      <c r="E63" s="23">
        <v>90</v>
      </c>
      <c r="F63" s="8">
        <f t="shared" si="0"/>
        <v>180</v>
      </c>
    </row>
    <row r="64" spans="1:6" hidden="1">
      <c r="A64" s="88">
        <v>24</v>
      </c>
      <c r="B64" s="7" t="s">
        <v>92</v>
      </c>
      <c r="C64" s="3" t="s">
        <v>16</v>
      </c>
      <c r="D64" s="18">
        <v>1</v>
      </c>
      <c r="E64" s="23">
        <v>90</v>
      </c>
      <c r="F64" s="8">
        <f t="shared" si="0"/>
        <v>90</v>
      </c>
    </row>
    <row r="65" spans="1:6" hidden="1">
      <c r="A65" s="88">
        <v>25</v>
      </c>
      <c r="B65" s="7" t="s">
        <v>93</v>
      </c>
      <c r="C65" s="3" t="s">
        <v>16</v>
      </c>
      <c r="D65" s="18">
        <v>2.5</v>
      </c>
      <c r="E65" s="23">
        <v>90</v>
      </c>
      <c r="F65" s="8">
        <f t="shared" si="0"/>
        <v>225</v>
      </c>
    </row>
    <row r="66" spans="1:6" hidden="1">
      <c r="A66" s="88">
        <v>26</v>
      </c>
      <c r="B66" s="7" t="s">
        <v>94</v>
      </c>
      <c r="C66" s="3" t="s">
        <v>16</v>
      </c>
      <c r="D66" s="18">
        <v>2</v>
      </c>
      <c r="E66" s="23">
        <v>90</v>
      </c>
      <c r="F66" s="8">
        <f>D66*E66</f>
        <v>180</v>
      </c>
    </row>
    <row r="67" spans="1:6" hidden="1">
      <c r="A67" s="88">
        <v>27</v>
      </c>
      <c r="B67" s="7" t="s">
        <v>41</v>
      </c>
      <c r="C67" s="3" t="s">
        <v>15</v>
      </c>
      <c r="D67" s="18">
        <v>6</v>
      </c>
      <c r="E67" s="23">
        <v>519</v>
      </c>
      <c r="F67" s="8">
        <f t="shared" ref="F67:F76" si="1">D67*E67</f>
        <v>3114</v>
      </c>
    </row>
    <row r="68" spans="1:6" hidden="1">
      <c r="A68" s="88">
        <v>28</v>
      </c>
      <c r="B68" s="7" t="s">
        <v>42</v>
      </c>
      <c r="C68" s="3" t="s">
        <v>15</v>
      </c>
      <c r="D68" s="18">
        <v>3</v>
      </c>
      <c r="E68" s="23">
        <v>50</v>
      </c>
      <c r="F68" s="8">
        <f t="shared" si="1"/>
        <v>150</v>
      </c>
    </row>
    <row r="69" spans="1:6" hidden="1">
      <c r="A69" s="88">
        <v>29</v>
      </c>
      <c r="B69" s="7" t="s">
        <v>78</v>
      </c>
      <c r="C69" s="3" t="s">
        <v>15</v>
      </c>
      <c r="D69" s="18">
        <v>3</v>
      </c>
      <c r="E69" s="23">
        <v>445</v>
      </c>
      <c r="F69" s="8">
        <f t="shared" si="1"/>
        <v>1335</v>
      </c>
    </row>
    <row r="70" spans="1:6" hidden="1">
      <c r="A70" s="88">
        <v>30</v>
      </c>
      <c r="B70" s="7" t="s">
        <v>43</v>
      </c>
      <c r="C70" s="3" t="s">
        <v>15</v>
      </c>
      <c r="D70" s="18">
        <v>4</v>
      </c>
      <c r="E70" s="23">
        <v>1820</v>
      </c>
      <c r="F70" s="8">
        <f t="shared" si="1"/>
        <v>7280</v>
      </c>
    </row>
    <row r="71" spans="1:6" hidden="1">
      <c r="A71" s="88">
        <v>31</v>
      </c>
      <c r="B71" s="7" t="s">
        <v>44</v>
      </c>
      <c r="C71" s="3" t="s">
        <v>15</v>
      </c>
      <c r="D71" s="18">
        <v>2</v>
      </c>
      <c r="E71" s="23">
        <v>935</v>
      </c>
      <c r="F71" s="8">
        <f t="shared" si="1"/>
        <v>1870</v>
      </c>
    </row>
    <row r="72" spans="1:6" hidden="1">
      <c r="A72" s="88">
        <v>32</v>
      </c>
      <c r="B72" s="7" t="s">
        <v>45</v>
      </c>
      <c r="C72" s="3" t="s">
        <v>16</v>
      </c>
      <c r="D72" s="18">
        <v>6</v>
      </c>
      <c r="E72" s="23">
        <v>72</v>
      </c>
      <c r="F72" s="8">
        <f t="shared" si="1"/>
        <v>432</v>
      </c>
    </row>
    <row r="73" spans="1:6" hidden="1">
      <c r="A73" s="88">
        <v>33</v>
      </c>
      <c r="B73" s="7" t="s">
        <v>46</v>
      </c>
      <c r="C73" s="3" t="s">
        <v>15</v>
      </c>
      <c r="D73" s="18">
        <v>2</v>
      </c>
      <c r="E73" s="23">
        <v>57</v>
      </c>
      <c r="F73" s="8">
        <f t="shared" si="1"/>
        <v>114</v>
      </c>
    </row>
    <row r="74" spans="1:6" hidden="1">
      <c r="A74" s="88">
        <v>34</v>
      </c>
      <c r="B74" s="7" t="s">
        <v>47</v>
      </c>
      <c r="C74" s="3" t="s">
        <v>50</v>
      </c>
      <c r="D74" s="18">
        <v>5</v>
      </c>
      <c r="E74" s="23">
        <v>170</v>
      </c>
      <c r="F74" s="8">
        <f t="shared" si="1"/>
        <v>850</v>
      </c>
    </row>
    <row r="75" spans="1:6" hidden="1">
      <c r="A75" s="88">
        <v>35</v>
      </c>
      <c r="B75" s="7" t="s">
        <v>48</v>
      </c>
      <c r="C75" s="3" t="s">
        <v>50</v>
      </c>
      <c r="D75" s="18">
        <v>2</v>
      </c>
      <c r="E75" s="23">
        <v>120</v>
      </c>
      <c r="F75" s="8">
        <f t="shared" si="1"/>
        <v>240</v>
      </c>
    </row>
    <row r="76" spans="1:6" hidden="1">
      <c r="A76" s="88">
        <v>36</v>
      </c>
      <c r="B76" s="7" t="s">
        <v>49</v>
      </c>
      <c r="C76" s="3" t="s">
        <v>15</v>
      </c>
      <c r="D76" s="18">
        <v>3</v>
      </c>
      <c r="E76" s="23">
        <v>42</v>
      </c>
      <c r="F76" s="8">
        <f t="shared" si="1"/>
        <v>126</v>
      </c>
    </row>
    <row r="77" spans="1:6" hidden="1">
      <c r="A77" s="88"/>
      <c r="B77" s="7"/>
      <c r="C77" s="3"/>
      <c r="D77" s="18"/>
      <c r="E77" s="25" t="s">
        <v>128</v>
      </c>
      <c r="F77" s="9">
        <f>SUM(F38:F76)</f>
        <v>490540.62</v>
      </c>
    </row>
    <row r="78" spans="1:6" hidden="1">
      <c r="A78" s="88">
        <v>38</v>
      </c>
      <c r="B78" s="7" t="s">
        <v>127</v>
      </c>
      <c r="C78" s="3"/>
      <c r="D78" s="18"/>
      <c r="E78" s="25"/>
      <c r="F78" s="9">
        <f>5%*F77</f>
        <v>24527.031000000003</v>
      </c>
    </row>
    <row r="79" spans="1:6" hidden="1">
      <c r="A79" s="88">
        <v>39</v>
      </c>
      <c r="B79" s="14" t="s">
        <v>129</v>
      </c>
      <c r="C79" s="3"/>
      <c r="D79" s="18"/>
      <c r="E79" s="25"/>
      <c r="F79" s="9">
        <f>SUM(F77:F78)</f>
        <v>515067.65100000001</v>
      </c>
    </row>
    <row r="80" spans="1:6" hidden="1">
      <c r="A80" s="88">
        <v>40</v>
      </c>
      <c r="B80" s="7" t="s">
        <v>130</v>
      </c>
      <c r="C80" s="3"/>
      <c r="D80" s="18"/>
      <c r="E80" s="24"/>
      <c r="F80" s="8">
        <f>15%*F79</f>
        <v>77260.147649999999</v>
      </c>
    </row>
    <row r="81" spans="1:7" hidden="1">
      <c r="A81" s="88">
        <v>41</v>
      </c>
      <c r="B81" s="12" t="s">
        <v>131</v>
      </c>
      <c r="C81" s="3"/>
      <c r="D81" s="18"/>
      <c r="E81" s="24"/>
      <c r="F81" s="8">
        <f>3%*F79</f>
        <v>15452.02953</v>
      </c>
    </row>
    <row r="82" spans="1:7" hidden="1">
      <c r="A82" s="88">
        <v>42</v>
      </c>
      <c r="B82" s="7" t="s">
        <v>132</v>
      </c>
      <c r="C82" s="3"/>
      <c r="D82" s="18"/>
      <c r="E82" s="24"/>
      <c r="F82" s="8">
        <f>15%*F80</f>
        <v>11589.0221475</v>
      </c>
      <c r="G82" s="10"/>
    </row>
    <row r="83" spans="1:7" ht="60" hidden="1">
      <c r="A83" s="88">
        <v>42</v>
      </c>
      <c r="B83" s="12" t="s">
        <v>133</v>
      </c>
      <c r="C83" s="3"/>
      <c r="D83" s="18"/>
      <c r="E83" s="24"/>
      <c r="F83" s="8">
        <v>500</v>
      </c>
    </row>
    <row r="84" spans="1:7" s="50" customFormat="1" ht="14.25" hidden="1">
      <c r="A84" s="89"/>
      <c r="B84" s="40" t="s">
        <v>73</v>
      </c>
      <c r="C84" s="40"/>
      <c r="D84" s="44"/>
      <c r="E84" s="22"/>
      <c r="F84" s="9">
        <f>SUM(F80:F83)+F79</f>
        <v>619868.85032750003</v>
      </c>
    </row>
    <row r="85" spans="1:7" hidden="1">
      <c r="A85" s="91"/>
      <c r="B85" s="15"/>
      <c r="C85" s="10"/>
      <c r="D85" s="20"/>
      <c r="E85" s="22" t="s">
        <v>51</v>
      </c>
      <c r="F85" s="9">
        <f>ROUND(F84,0)</f>
        <v>619869</v>
      </c>
    </row>
    <row r="86" spans="1:7" hidden="1">
      <c r="B86" s="191" t="s">
        <v>139</v>
      </c>
      <c r="C86" s="191"/>
      <c r="D86" s="191"/>
      <c r="E86" s="191"/>
      <c r="F86" s="191"/>
    </row>
    <row r="87" spans="1:7" hidden="1">
      <c r="B87" s="33"/>
      <c r="C87" s="33"/>
      <c r="D87" s="33"/>
      <c r="E87" s="33"/>
      <c r="F87" s="70"/>
    </row>
    <row r="88" spans="1:7" hidden="1">
      <c r="B88" s="33"/>
      <c r="C88" s="33"/>
      <c r="D88" s="33"/>
      <c r="E88" s="38"/>
      <c r="F88" s="70"/>
    </row>
    <row r="89" spans="1:7" hidden="1">
      <c r="B89" s="33"/>
      <c r="C89" s="33"/>
      <c r="D89" s="33"/>
      <c r="E89" s="33"/>
      <c r="F89" s="70"/>
    </row>
    <row r="90" spans="1:7" hidden="1">
      <c r="B90" s="33"/>
      <c r="C90" s="33"/>
      <c r="D90" s="33"/>
      <c r="E90" s="33"/>
      <c r="F90" s="70"/>
    </row>
    <row r="91" spans="1:7" hidden="1">
      <c r="B91" s="33"/>
      <c r="C91" s="33"/>
      <c r="D91" s="33"/>
      <c r="E91" s="33"/>
      <c r="F91" s="70"/>
    </row>
    <row r="92" spans="1:7" hidden="1">
      <c r="B92" s="33"/>
      <c r="C92" s="33"/>
      <c r="D92" s="33"/>
      <c r="E92" s="33"/>
      <c r="F92" s="70"/>
    </row>
    <row r="93" spans="1:7" hidden="1">
      <c r="B93" s="33"/>
      <c r="C93" s="33"/>
      <c r="D93" s="33"/>
      <c r="E93" s="33"/>
      <c r="F93" s="70"/>
    </row>
    <row r="94" spans="1:7" hidden="1">
      <c r="B94" s="33"/>
      <c r="C94" s="33"/>
      <c r="D94" s="33"/>
      <c r="E94" s="33"/>
      <c r="F94" s="70"/>
    </row>
    <row r="95" spans="1:7" hidden="1">
      <c r="B95" s="33"/>
      <c r="C95" s="33"/>
      <c r="D95" s="33"/>
      <c r="E95" s="33"/>
      <c r="F95" s="70"/>
    </row>
    <row r="96" spans="1:7" hidden="1">
      <c r="B96" s="33"/>
      <c r="C96" s="33"/>
      <c r="D96" s="33"/>
      <c r="E96" s="33"/>
      <c r="F96" s="70"/>
    </row>
    <row r="97" spans="2:6" hidden="1">
      <c r="B97" s="33"/>
      <c r="C97" s="33"/>
      <c r="D97" s="33"/>
      <c r="E97" s="33"/>
      <c r="F97" s="70"/>
    </row>
    <row r="98" spans="2:6" hidden="1">
      <c r="B98" s="33"/>
      <c r="C98" s="33"/>
      <c r="D98" s="33"/>
      <c r="E98" s="33"/>
      <c r="F98" s="70"/>
    </row>
    <row r="99" spans="2:6" hidden="1">
      <c r="B99" s="33"/>
      <c r="C99" s="33"/>
      <c r="D99" s="33"/>
      <c r="E99" s="33"/>
      <c r="F99" s="70"/>
    </row>
    <row r="100" spans="2:6" hidden="1">
      <c r="B100" s="33"/>
      <c r="C100" s="33"/>
      <c r="D100" s="33"/>
      <c r="E100" s="33"/>
      <c r="F100" s="70"/>
    </row>
    <row r="101" spans="2:6" hidden="1">
      <c r="B101" s="33"/>
      <c r="C101" s="33"/>
      <c r="D101" s="33"/>
      <c r="E101" s="33"/>
      <c r="F101" s="70"/>
    </row>
    <row r="102" spans="2:6" hidden="1">
      <c r="B102" s="33"/>
      <c r="C102" s="33"/>
      <c r="D102" s="33"/>
      <c r="E102" s="33"/>
      <c r="F102" s="70"/>
    </row>
    <row r="103" spans="2:6" hidden="1">
      <c r="B103" s="33"/>
      <c r="C103" s="33"/>
      <c r="D103" s="33"/>
      <c r="E103" s="33"/>
      <c r="F103" s="70"/>
    </row>
    <row r="104" spans="2:6" hidden="1">
      <c r="B104" s="33"/>
      <c r="C104" s="33"/>
      <c r="D104" s="33"/>
      <c r="E104" s="33"/>
      <c r="F104" s="70"/>
    </row>
    <row r="105" spans="2:6" hidden="1">
      <c r="B105" s="33"/>
      <c r="C105" s="33"/>
      <c r="D105" s="33"/>
      <c r="E105" s="33"/>
      <c r="F105" s="70"/>
    </row>
    <row r="106" spans="2:6" hidden="1">
      <c r="B106" s="33"/>
      <c r="C106" s="33"/>
      <c r="D106" s="33"/>
      <c r="E106" s="33"/>
      <c r="F106" s="70"/>
    </row>
    <row r="107" spans="2:6" hidden="1">
      <c r="B107" s="33"/>
      <c r="C107" s="33"/>
      <c r="D107" s="33"/>
      <c r="E107" s="33"/>
      <c r="F107" s="70"/>
    </row>
    <row r="108" spans="2:6" hidden="1">
      <c r="B108" s="33"/>
      <c r="C108" s="33"/>
      <c r="D108" s="33"/>
      <c r="E108" s="33"/>
      <c r="F108" s="70"/>
    </row>
    <row r="109" spans="2:6" hidden="1">
      <c r="B109" s="33"/>
      <c r="C109" s="33"/>
      <c r="D109" s="33"/>
      <c r="E109" s="33"/>
      <c r="F109" s="70"/>
    </row>
    <row r="110" spans="2:6" hidden="1">
      <c r="B110" s="33"/>
      <c r="C110" s="33"/>
      <c r="D110" s="33"/>
      <c r="E110" s="33"/>
      <c r="F110" s="70"/>
    </row>
    <row r="111" spans="2:6" hidden="1">
      <c r="B111" s="33"/>
      <c r="C111" s="33"/>
      <c r="D111" s="33"/>
      <c r="E111" s="33"/>
      <c r="F111" s="70"/>
    </row>
    <row r="112" spans="2:6" hidden="1">
      <c r="B112" s="33"/>
      <c r="C112" s="33"/>
      <c r="D112" s="33"/>
      <c r="E112" s="33"/>
      <c r="F112" s="70"/>
    </row>
    <row r="113" spans="1:7" hidden="1">
      <c r="B113" s="33"/>
      <c r="C113" s="33"/>
      <c r="D113" s="33"/>
      <c r="E113" s="33"/>
      <c r="F113" s="70"/>
    </row>
    <row r="114" spans="1:7" hidden="1">
      <c r="B114" s="33"/>
      <c r="C114" s="33"/>
      <c r="D114" s="33"/>
      <c r="E114" s="33"/>
      <c r="F114" s="70"/>
    </row>
    <row r="115" spans="1:7" hidden="1">
      <c r="B115" s="33"/>
      <c r="C115" s="33"/>
      <c r="D115" s="33"/>
      <c r="E115" s="33"/>
      <c r="F115" s="70"/>
    </row>
    <row r="116" spans="1:7" hidden="1">
      <c r="B116" s="33"/>
      <c r="C116" s="33"/>
      <c r="D116" s="33"/>
      <c r="E116" s="33"/>
      <c r="F116" s="70"/>
    </row>
    <row r="117" spans="1:7" hidden="1">
      <c r="B117" s="41"/>
      <c r="C117" s="41"/>
      <c r="D117" s="41"/>
      <c r="E117" s="41"/>
      <c r="F117" s="70"/>
    </row>
    <row r="118" spans="1:7" hidden="1">
      <c r="B118" s="41"/>
      <c r="C118" s="41"/>
      <c r="D118" s="41"/>
      <c r="E118" s="41"/>
      <c r="F118" s="70"/>
    </row>
    <row r="119" spans="1:7" hidden="1">
      <c r="B119" s="41"/>
      <c r="C119" s="41"/>
      <c r="D119" s="41"/>
      <c r="E119" s="41"/>
      <c r="F119" s="70"/>
    </row>
    <row r="120" spans="1:7" hidden="1">
      <c r="B120" s="41"/>
      <c r="C120" s="41"/>
      <c r="D120" s="41"/>
      <c r="E120" s="41"/>
      <c r="F120" s="70"/>
    </row>
    <row r="121" spans="1:7" hidden="1">
      <c r="B121" s="41"/>
      <c r="C121" s="41"/>
      <c r="D121" s="41"/>
      <c r="E121" s="41"/>
      <c r="F121" s="70"/>
    </row>
    <row r="122" spans="1:7" hidden="1">
      <c r="B122" s="41"/>
      <c r="C122" s="41"/>
      <c r="D122" s="41"/>
      <c r="E122" s="41"/>
      <c r="F122" s="70"/>
    </row>
    <row r="123" spans="1:7" hidden="1">
      <c r="B123" s="41"/>
      <c r="C123" s="41"/>
      <c r="D123" s="41"/>
      <c r="E123" s="41"/>
      <c r="F123" s="70"/>
    </row>
    <row r="124" spans="1:7" hidden="1">
      <c r="B124" s="38"/>
      <c r="C124" s="38"/>
      <c r="D124" s="38"/>
      <c r="E124" s="38"/>
      <c r="F124" s="70"/>
    </row>
    <row r="125" spans="1:7" ht="16.5" hidden="1">
      <c r="A125" s="189" t="s">
        <v>97</v>
      </c>
      <c r="B125" s="189"/>
      <c r="C125" s="189"/>
      <c r="D125" s="189"/>
      <c r="E125" s="189"/>
      <c r="F125" s="189"/>
      <c r="G125" s="10"/>
    </row>
    <row r="126" spans="1:7" ht="16.5" hidden="1">
      <c r="A126" s="189" t="s">
        <v>118</v>
      </c>
      <c r="B126" s="189"/>
      <c r="C126" s="189"/>
      <c r="D126" s="189"/>
      <c r="E126" s="189"/>
      <c r="F126" s="189"/>
      <c r="G126" s="10"/>
    </row>
    <row r="127" spans="1:7" ht="16.5" hidden="1">
      <c r="A127" s="90"/>
      <c r="B127" s="35"/>
      <c r="C127" s="35"/>
      <c r="D127" s="35"/>
      <c r="E127" s="35"/>
      <c r="F127" s="71"/>
      <c r="G127" s="10"/>
    </row>
    <row r="128" spans="1:7" hidden="1">
      <c r="A128" s="187" t="s">
        <v>0</v>
      </c>
      <c r="B128" s="187" t="s">
        <v>1</v>
      </c>
      <c r="C128" s="187" t="s">
        <v>3</v>
      </c>
      <c r="D128" s="192" t="s">
        <v>2</v>
      </c>
      <c r="E128" s="22" t="s">
        <v>4</v>
      </c>
      <c r="F128" s="6" t="s">
        <v>5</v>
      </c>
      <c r="G128" s="10"/>
    </row>
    <row r="129" spans="1:7" hidden="1">
      <c r="A129" s="187"/>
      <c r="B129" s="187"/>
      <c r="C129" s="187"/>
      <c r="D129" s="192"/>
      <c r="E129" s="22" t="s">
        <v>6</v>
      </c>
      <c r="F129" s="6" t="s">
        <v>6</v>
      </c>
      <c r="G129" s="10"/>
    </row>
    <row r="130" spans="1:7" hidden="1">
      <c r="A130" s="88">
        <v>1</v>
      </c>
      <c r="B130" s="7" t="s">
        <v>106</v>
      </c>
      <c r="C130" s="3" t="s">
        <v>15</v>
      </c>
      <c r="D130" s="18">
        <v>17</v>
      </c>
      <c r="E130" s="23">
        <v>7740</v>
      </c>
      <c r="F130" s="8">
        <f>D130*E130</f>
        <v>131580</v>
      </c>
      <c r="G130" s="10"/>
    </row>
    <row r="131" spans="1:7" hidden="1">
      <c r="A131" s="88">
        <v>2</v>
      </c>
      <c r="B131" s="7" t="s">
        <v>80</v>
      </c>
      <c r="C131" s="3" t="s">
        <v>16</v>
      </c>
      <c r="D131" s="18">
        <v>500</v>
      </c>
      <c r="E131" s="23">
        <v>98</v>
      </c>
      <c r="F131" s="8">
        <f t="shared" ref="F131:F152" si="2">D131*E131</f>
        <v>49000</v>
      </c>
      <c r="G131" s="10"/>
    </row>
    <row r="132" spans="1:7" hidden="1">
      <c r="A132" s="88">
        <v>3</v>
      </c>
      <c r="B132" s="12" t="s">
        <v>81</v>
      </c>
      <c r="C132" s="3" t="s">
        <v>16</v>
      </c>
      <c r="D132" s="18">
        <v>90</v>
      </c>
      <c r="E132" s="23">
        <v>98</v>
      </c>
      <c r="F132" s="8">
        <f t="shared" si="2"/>
        <v>8820</v>
      </c>
      <c r="G132" s="10"/>
    </row>
    <row r="133" spans="1:7" hidden="1">
      <c r="A133" s="88">
        <v>4</v>
      </c>
      <c r="B133" s="12" t="s">
        <v>82</v>
      </c>
      <c r="C133" s="3" t="s">
        <v>16</v>
      </c>
      <c r="D133" s="18">
        <v>9</v>
      </c>
      <c r="E133" s="23">
        <v>90</v>
      </c>
      <c r="F133" s="8">
        <f t="shared" si="2"/>
        <v>810</v>
      </c>
      <c r="G133" s="10"/>
    </row>
    <row r="134" spans="1:7" hidden="1">
      <c r="A134" s="88">
        <v>5</v>
      </c>
      <c r="B134" s="12" t="s">
        <v>83</v>
      </c>
      <c r="C134" s="3" t="s">
        <v>16</v>
      </c>
      <c r="D134" s="18">
        <v>6</v>
      </c>
      <c r="E134" s="23">
        <v>90</v>
      </c>
      <c r="F134" s="8">
        <f t="shared" si="2"/>
        <v>540</v>
      </c>
      <c r="G134" s="10"/>
    </row>
    <row r="135" spans="1:7" hidden="1">
      <c r="A135" s="88">
        <v>6</v>
      </c>
      <c r="B135" s="7" t="s">
        <v>41</v>
      </c>
      <c r="C135" s="3" t="s">
        <v>15</v>
      </c>
      <c r="D135" s="18">
        <v>72</v>
      </c>
      <c r="E135" s="23">
        <v>519</v>
      </c>
      <c r="F135" s="8">
        <f t="shared" si="2"/>
        <v>37368</v>
      </c>
    </row>
    <row r="136" spans="1:7" ht="30" hidden="1">
      <c r="A136" s="88">
        <v>7</v>
      </c>
      <c r="B136" s="12" t="s">
        <v>122</v>
      </c>
      <c r="C136" s="3" t="s">
        <v>15</v>
      </c>
      <c r="D136" s="18">
        <v>36</v>
      </c>
      <c r="E136" s="23">
        <v>230</v>
      </c>
      <c r="F136" s="8">
        <f t="shared" si="2"/>
        <v>8280</v>
      </c>
      <c r="G136" s="13"/>
    </row>
    <row r="137" spans="1:7" hidden="1">
      <c r="A137" s="88">
        <v>8</v>
      </c>
      <c r="B137" s="7" t="s">
        <v>84</v>
      </c>
      <c r="C137" s="3" t="s">
        <v>17</v>
      </c>
      <c r="D137" s="18">
        <v>3.15</v>
      </c>
      <c r="E137" s="23">
        <v>20131</v>
      </c>
      <c r="F137" s="8">
        <f t="shared" si="2"/>
        <v>63412.65</v>
      </c>
      <c r="G137" s="13"/>
    </row>
    <row r="138" spans="1:7" hidden="1">
      <c r="A138" s="88">
        <v>9</v>
      </c>
      <c r="B138" s="7" t="s">
        <v>52</v>
      </c>
      <c r="C138" s="3" t="s">
        <v>15</v>
      </c>
      <c r="D138" s="18">
        <v>6</v>
      </c>
      <c r="E138" s="23">
        <v>58</v>
      </c>
      <c r="F138" s="8">
        <f t="shared" si="2"/>
        <v>348</v>
      </c>
      <c r="G138" s="13"/>
    </row>
    <row r="139" spans="1:7" hidden="1">
      <c r="A139" s="88">
        <v>10</v>
      </c>
      <c r="B139" s="7" t="s">
        <v>85</v>
      </c>
      <c r="C139" s="3" t="s">
        <v>15</v>
      </c>
      <c r="D139" s="18">
        <v>18</v>
      </c>
      <c r="E139" s="23">
        <v>50</v>
      </c>
      <c r="F139" s="8">
        <f t="shared" si="2"/>
        <v>900</v>
      </c>
    </row>
    <row r="140" spans="1:7" hidden="1">
      <c r="A140" s="88">
        <v>11</v>
      </c>
      <c r="B140" s="7" t="s">
        <v>86</v>
      </c>
      <c r="C140" s="3" t="s">
        <v>15</v>
      </c>
      <c r="D140" s="18">
        <v>27</v>
      </c>
      <c r="E140" s="23">
        <v>180</v>
      </c>
      <c r="F140" s="8">
        <f t="shared" si="2"/>
        <v>4860</v>
      </c>
    </row>
    <row r="141" spans="1:7" hidden="1">
      <c r="A141" s="88">
        <v>12</v>
      </c>
      <c r="B141" s="7" t="s">
        <v>87</v>
      </c>
      <c r="C141" s="3" t="s">
        <v>15</v>
      </c>
      <c r="D141" s="18">
        <v>27</v>
      </c>
      <c r="E141" s="23">
        <v>52</v>
      </c>
      <c r="F141" s="8">
        <f t="shared" si="2"/>
        <v>1404</v>
      </c>
    </row>
    <row r="142" spans="1:7" hidden="1">
      <c r="A142" s="88">
        <v>13</v>
      </c>
      <c r="B142" s="7" t="s">
        <v>21</v>
      </c>
      <c r="C142" s="3" t="s">
        <v>38</v>
      </c>
      <c r="D142" s="18">
        <v>17</v>
      </c>
      <c r="E142" s="23">
        <v>390</v>
      </c>
      <c r="F142" s="8">
        <f t="shared" si="2"/>
        <v>6630</v>
      </c>
    </row>
    <row r="143" spans="1:7" hidden="1">
      <c r="A143" s="88">
        <v>14</v>
      </c>
      <c r="B143" s="12" t="s">
        <v>67</v>
      </c>
      <c r="C143" s="3" t="s">
        <v>22</v>
      </c>
      <c r="D143" s="18">
        <v>2.5</v>
      </c>
      <c r="E143" s="23">
        <v>1020</v>
      </c>
      <c r="F143" s="8">
        <f t="shared" si="2"/>
        <v>2550</v>
      </c>
    </row>
    <row r="144" spans="1:7" s="15" customFormat="1" hidden="1">
      <c r="A144" s="88">
        <v>15</v>
      </c>
      <c r="B144" s="7" t="s">
        <v>31</v>
      </c>
      <c r="C144" s="3" t="s">
        <v>22</v>
      </c>
      <c r="D144" s="18">
        <v>5</v>
      </c>
      <c r="E144" s="23">
        <v>960</v>
      </c>
      <c r="F144" s="8">
        <f t="shared" si="2"/>
        <v>4800</v>
      </c>
    </row>
    <row r="145" spans="1:6" s="15" customFormat="1" hidden="1">
      <c r="A145" s="88">
        <v>16</v>
      </c>
      <c r="B145" s="7" t="s">
        <v>47</v>
      </c>
      <c r="C145" s="3" t="s">
        <v>95</v>
      </c>
      <c r="D145" s="18">
        <v>20</v>
      </c>
      <c r="E145" s="23">
        <v>170</v>
      </c>
      <c r="F145" s="8">
        <f t="shared" si="2"/>
        <v>3400</v>
      </c>
    </row>
    <row r="146" spans="1:6" s="15" customFormat="1" hidden="1">
      <c r="A146" s="88">
        <v>17</v>
      </c>
      <c r="B146" s="7" t="s">
        <v>88</v>
      </c>
      <c r="C146" s="3" t="s">
        <v>95</v>
      </c>
      <c r="D146" s="18">
        <v>6</v>
      </c>
      <c r="E146" s="23">
        <v>120</v>
      </c>
      <c r="F146" s="8">
        <f t="shared" si="2"/>
        <v>720</v>
      </c>
    </row>
    <row r="147" spans="1:6" s="15" customFormat="1" hidden="1">
      <c r="A147" s="88">
        <v>18</v>
      </c>
      <c r="B147" s="7" t="s">
        <v>53</v>
      </c>
      <c r="C147" s="3" t="s">
        <v>95</v>
      </c>
      <c r="D147" s="18">
        <v>5</v>
      </c>
      <c r="E147" s="24">
        <v>170</v>
      </c>
      <c r="F147" s="8">
        <f t="shared" si="2"/>
        <v>850</v>
      </c>
    </row>
    <row r="148" spans="1:6" s="15" customFormat="1" hidden="1">
      <c r="A148" s="88">
        <v>19</v>
      </c>
      <c r="B148" s="7" t="s">
        <v>89</v>
      </c>
      <c r="C148" s="3" t="s">
        <v>15</v>
      </c>
      <c r="D148" s="18">
        <v>24</v>
      </c>
      <c r="E148" s="24">
        <v>935</v>
      </c>
      <c r="F148" s="8">
        <f t="shared" si="2"/>
        <v>22440</v>
      </c>
    </row>
    <row r="149" spans="1:6" s="15" customFormat="1" hidden="1">
      <c r="A149" s="88">
        <v>20</v>
      </c>
      <c r="B149" s="7" t="s">
        <v>90</v>
      </c>
      <c r="C149" s="3" t="s">
        <v>16</v>
      </c>
      <c r="D149" s="18">
        <v>80</v>
      </c>
      <c r="E149" s="24">
        <v>72</v>
      </c>
      <c r="F149" s="8">
        <f t="shared" si="2"/>
        <v>5760</v>
      </c>
    </row>
    <row r="150" spans="1:6" s="15" customFormat="1" hidden="1">
      <c r="A150" s="88">
        <v>21</v>
      </c>
      <c r="B150" s="7" t="s">
        <v>46</v>
      </c>
      <c r="C150" s="3" t="s">
        <v>15</v>
      </c>
      <c r="D150" s="18">
        <v>24</v>
      </c>
      <c r="E150" s="24">
        <v>57</v>
      </c>
      <c r="F150" s="8">
        <f t="shared" si="2"/>
        <v>1368</v>
      </c>
    </row>
    <row r="151" spans="1:6" s="15" customFormat="1" hidden="1">
      <c r="A151" s="88">
        <v>22</v>
      </c>
      <c r="B151" s="7" t="s">
        <v>20</v>
      </c>
      <c r="C151" s="3" t="s">
        <v>15</v>
      </c>
      <c r="D151" s="18">
        <v>10</v>
      </c>
      <c r="E151" s="24">
        <v>42</v>
      </c>
      <c r="F151" s="8">
        <f t="shared" si="2"/>
        <v>420</v>
      </c>
    </row>
    <row r="152" spans="1:6" s="15" customFormat="1" hidden="1">
      <c r="A152" s="88">
        <v>23</v>
      </c>
      <c r="B152" s="7" t="s">
        <v>54</v>
      </c>
      <c r="C152" s="3" t="s">
        <v>15</v>
      </c>
      <c r="D152" s="18">
        <v>10</v>
      </c>
      <c r="E152" s="24">
        <v>42</v>
      </c>
      <c r="F152" s="8">
        <f t="shared" si="2"/>
        <v>420</v>
      </c>
    </row>
    <row r="153" spans="1:6" s="15" customFormat="1" hidden="1">
      <c r="A153" s="88"/>
      <c r="B153" s="7"/>
      <c r="C153" s="3"/>
      <c r="D153" s="18"/>
      <c r="E153" s="22" t="s">
        <v>128</v>
      </c>
      <c r="F153" s="9">
        <f>SUM(F130:F152)</f>
        <v>356680.65</v>
      </c>
    </row>
    <row r="154" spans="1:6" s="15" customFormat="1" hidden="1">
      <c r="A154" s="88">
        <v>24</v>
      </c>
      <c r="B154" s="7" t="s">
        <v>127</v>
      </c>
      <c r="C154" s="3"/>
      <c r="D154" s="18"/>
      <c r="E154" s="24"/>
      <c r="F154" s="8">
        <f>5%*F153</f>
        <v>17834.032500000001</v>
      </c>
    </row>
    <row r="155" spans="1:6" s="15" customFormat="1" hidden="1">
      <c r="A155" s="88">
        <v>25</v>
      </c>
      <c r="B155" s="14" t="s">
        <v>129</v>
      </c>
      <c r="C155" s="3"/>
      <c r="D155" s="18"/>
      <c r="E155" s="24"/>
      <c r="F155" s="9">
        <f>SUM(F153:F154)</f>
        <v>374514.6825</v>
      </c>
    </row>
    <row r="156" spans="1:6" s="15" customFormat="1" hidden="1">
      <c r="A156" s="88">
        <v>26</v>
      </c>
      <c r="B156" s="7" t="s">
        <v>130</v>
      </c>
      <c r="C156" s="3"/>
      <c r="D156" s="18"/>
      <c r="E156" s="24"/>
      <c r="F156" s="8">
        <f>15%*F155</f>
        <v>56177.202375000001</v>
      </c>
    </row>
    <row r="157" spans="1:6" s="15" customFormat="1" hidden="1">
      <c r="A157" s="88">
        <v>27</v>
      </c>
      <c r="B157" s="12" t="s">
        <v>131</v>
      </c>
      <c r="C157" s="3"/>
      <c r="D157" s="18"/>
      <c r="E157" s="24"/>
      <c r="F157" s="8">
        <f>3%*F155</f>
        <v>11235.440474999999</v>
      </c>
    </row>
    <row r="158" spans="1:6" s="15" customFormat="1" hidden="1">
      <c r="A158" s="88">
        <v>28</v>
      </c>
      <c r="B158" s="7" t="s">
        <v>132</v>
      </c>
      <c r="C158" s="3"/>
      <c r="D158" s="18"/>
      <c r="E158" s="24"/>
      <c r="F158" s="72">
        <f>15%*F156</f>
        <v>8426.5803562500005</v>
      </c>
    </row>
    <row r="159" spans="1:6" s="15" customFormat="1" ht="60" hidden="1">
      <c r="A159" s="88">
        <v>26</v>
      </c>
      <c r="B159" s="47" t="s">
        <v>133</v>
      </c>
      <c r="C159" s="43"/>
      <c r="D159" s="48"/>
      <c r="E159" s="49"/>
      <c r="F159" s="73">
        <v>500</v>
      </c>
    </row>
    <row r="160" spans="1:6" s="51" customFormat="1" hidden="1">
      <c r="A160" s="88"/>
      <c r="B160" s="52" t="s">
        <v>73</v>
      </c>
      <c r="C160" s="40"/>
      <c r="D160" s="44"/>
      <c r="E160" s="22"/>
      <c r="F160" s="9">
        <f>SUM(F156:F159)+F155</f>
        <v>450853.90570624999</v>
      </c>
    </row>
    <row r="161" spans="1:6" s="15" customFormat="1" hidden="1">
      <c r="A161" s="91"/>
      <c r="B161" s="194" t="s">
        <v>104</v>
      </c>
      <c r="C161" s="194"/>
      <c r="D161" s="194"/>
      <c r="E161" s="194"/>
      <c r="F161" s="17">
        <f>2.5*F160</f>
        <v>1127134.764265625</v>
      </c>
    </row>
    <row r="162" spans="1:6" s="15" customFormat="1" hidden="1">
      <c r="A162" s="91"/>
      <c r="C162" s="10"/>
      <c r="D162" s="20"/>
      <c r="E162" s="6" t="s">
        <v>51</v>
      </c>
      <c r="F162" s="9">
        <f>ROUND(F161,0)</f>
        <v>1127135</v>
      </c>
    </row>
    <row r="163" spans="1:6" s="15" customFormat="1" hidden="1">
      <c r="A163" s="91"/>
      <c r="B163" s="194" t="s">
        <v>134</v>
      </c>
      <c r="C163" s="194"/>
      <c r="D163" s="194"/>
      <c r="E163" s="194"/>
      <c r="F163" s="194"/>
    </row>
    <row r="164" spans="1:6" s="15" customFormat="1" hidden="1">
      <c r="A164" s="91"/>
      <c r="B164" s="45"/>
      <c r="C164" s="45"/>
      <c r="D164" s="45"/>
      <c r="E164" s="45"/>
      <c r="F164" s="74"/>
    </row>
    <row r="165" spans="1:6" s="15" customFormat="1" hidden="1">
      <c r="A165" s="91"/>
      <c r="B165" s="45"/>
      <c r="C165" s="45"/>
      <c r="D165" s="45"/>
      <c r="E165" s="45"/>
      <c r="F165" s="74"/>
    </row>
    <row r="166" spans="1:6" s="15" customFormat="1" hidden="1">
      <c r="A166" s="91"/>
      <c r="B166" s="45"/>
      <c r="C166" s="45"/>
      <c r="D166" s="45"/>
      <c r="E166" s="45"/>
      <c r="F166" s="74"/>
    </row>
    <row r="167" spans="1:6" s="15" customFormat="1" hidden="1">
      <c r="A167" s="91"/>
      <c r="B167" s="45"/>
      <c r="C167" s="45"/>
      <c r="D167" s="45"/>
      <c r="E167" s="45"/>
      <c r="F167" s="74"/>
    </row>
    <row r="168" spans="1:6" s="15" customFormat="1" hidden="1">
      <c r="A168" s="16"/>
      <c r="B168" s="16"/>
      <c r="C168" s="16"/>
      <c r="D168" s="21"/>
      <c r="E168" s="26"/>
      <c r="F168" s="75"/>
    </row>
    <row r="169" spans="1:6" s="15" customFormat="1" hidden="1">
      <c r="A169" s="16"/>
      <c r="B169" s="16"/>
      <c r="C169" s="16"/>
      <c r="D169" s="21"/>
      <c r="E169" s="26"/>
      <c r="F169" s="75"/>
    </row>
    <row r="170" spans="1:6" s="15" customFormat="1" hidden="1">
      <c r="A170" s="91"/>
      <c r="C170" s="10"/>
      <c r="D170" s="20"/>
      <c r="E170" s="28"/>
      <c r="F170" s="17"/>
    </row>
    <row r="171" spans="1:6" s="15" customFormat="1" ht="16.5" hidden="1">
      <c r="A171" s="189" t="s">
        <v>96</v>
      </c>
      <c r="B171" s="189"/>
      <c r="C171" s="189"/>
      <c r="D171" s="189"/>
      <c r="E171" s="189"/>
      <c r="F171" s="189"/>
    </row>
    <row r="172" spans="1:6" s="15" customFormat="1" ht="16.5" hidden="1">
      <c r="A172" s="189" t="s">
        <v>123</v>
      </c>
      <c r="B172" s="189"/>
      <c r="C172" s="189"/>
      <c r="D172" s="189"/>
      <c r="E172" s="189"/>
      <c r="F172" s="189"/>
    </row>
    <row r="173" spans="1:6" s="15" customFormat="1" ht="16.5" hidden="1">
      <c r="A173" s="189" t="s">
        <v>124</v>
      </c>
      <c r="B173" s="189"/>
      <c r="C173" s="189"/>
      <c r="D173" s="189"/>
      <c r="E173" s="189"/>
      <c r="F173" s="189"/>
    </row>
    <row r="174" spans="1:6" s="15" customFormat="1" hidden="1">
      <c r="A174" s="187" t="s">
        <v>0</v>
      </c>
      <c r="B174" s="187" t="s">
        <v>1</v>
      </c>
      <c r="C174" s="187" t="s">
        <v>3</v>
      </c>
      <c r="D174" s="192" t="s">
        <v>2</v>
      </c>
      <c r="E174" s="22" t="s">
        <v>4</v>
      </c>
      <c r="F174" s="6" t="s">
        <v>5</v>
      </c>
    </row>
    <row r="175" spans="1:6" s="15" customFormat="1" hidden="1">
      <c r="A175" s="187"/>
      <c r="B175" s="187"/>
      <c r="C175" s="187"/>
      <c r="D175" s="192"/>
      <c r="E175" s="22" t="s">
        <v>6</v>
      </c>
      <c r="F175" s="6" t="s">
        <v>6</v>
      </c>
    </row>
    <row r="176" spans="1:6" s="15" customFormat="1" hidden="1">
      <c r="A176" s="88">
        <v>1</v>
      </c>
      <c r="B176" s="7" t="s">
        <v>105</v>
      </c>
      <c r="C176" s="3" t="s">
        <v>15</v>
      </c>
      <c r="D176" s="18">
        <v>2</v>
      </c>
      <c r="E176" s="23">
        <v>7500</v>
      </c>
      <c r="F176" s="8">
        <f>D176*E176</f>
        <v>15000</v>
      </c>
    </row>
    <row r="177" spans="1:6" s="15" customFormat="1" hidden="1">
      <c r="A177" s="88">
        <v>2</v>
      </c>
      <c r="B177" s="7" t="s">
        <v>23</v>
      </c>
      <c r="C177" s="3" t="s">
        <v>16</v>
      </c>
      <c r="D177" s="18">
        <v>150</v>
      </c>
      <c r="E177" s="23">
        <v>98</v>
      </c>
      <c r="F177" s="8">
        <f t="shared" ref="F177:F202" si="3">D177*E177</f>
        <v>14700</v>
      </c>
    </row>
    <row r="178" spans="1:6" s="15" customFormat="1" hidden="1">
      <c r="A178" s="88">
        <v>3</v>
      </c>
      <c r="B178" s="7" t="s">
        <v>24</v>
      </c>
      <c r="C178" s="3" t="s">
        <v>16</v>
      </c>
      <c r="D178" s="18">
        <v>20</v>
      </c>
      <c r="E178" s="23">
        <v>98</v>
      </c>
      <c r="F178" s="8">
        <f t="shared" si="3"/>
        <v>1960</v>
      </c>
    </row>
    <row r="179" spans="1:6" s="15" customFormat="1" hidden="1">
      <c r="A179" s="88">
        <v>4</v>
      </c>
      <c r="B179" s="7" t="s">
        <v>25</v>
      </c>
      <c r="C179" s="3" t="s">
        <v>16</v>
      </c>
      <c r="D179" s="18">
        <v>10</v>
      </c>
      <c r="E179" s="23">
        <v>98</v>
      </c>
      <c r="F179" s="8">
        <f t="shared" si="3"/>
        <v>980</v>
      </c>
    </row>
    <row r="180" spans="1:6" s="15" customFormat="1" hidden="1">
      <c r="A180" s="88">
        <v>5</v>
      </c>
      <c r="B180" s="7" t="s">
        <v>26</v>
      </c>
      <c r="C180" s="3" t="s">
        <v>14</v>
      </c>
      <c r="D180" s="18">
        <v>1</v>
      </c>
      <c r="E180" s="23">
        <v>11960</v>
      </c>
      <c r="F180" s="8">
        <f t="shared" si="3"/>
        <v>11960</v>
      </c>
    </row>
    <row r="181" spans="1:6" s="15" customFormat="1" hidden="1">
      <c r="A181" s="88">
        <v>6</v>
      </c>
      <c r="B181" s="7" t="s">
        <v>27</v>
      </c>
      <c r="C181" s="3" t="s">
        <v>14</v>
      </c>
      <c r="D181" s="18">
        <v>1</v>
      </c>
      <c r="E181" s="23">
        <v>5824</v>
      </c>
      <c r="F181" s="8">
        <f t="shared" si="3"/>
        <v>5824</v>
      </c>
    </row>
    <row r="182" spans="1:6" s="15" customFormat="1" hidden="1">
      <c r="A182" s="88">
        <v>7</v>
      </c>
      <c r="B182" s="7" t="s">
        <v>28</v>
      </c>
      <c r="C182" s="3" t="s">
        <v>36</v>
      </c>
      <c r="D182" s="18">
        <v>0.02</v>
      </c>
      <c r="E182" s="23">
        <v>20131</v>
      </c>
      <c r="F182" s="8">
        <f t="shared" si="3"/>
        <v>402.62</v>
      </c>
    </row>
    <row r="183" spans="1:6" s="15" customFormat="1" ht="30" hidden="1">
      <c r="A183" s="88">
        <v>8</v>
      </c>
      <c r="B183" s="12" t="s">
        <v>145</v>
      </c>
      <c r="C183" s="3" t="s">
        <v>15</v>
      </c>
      <c r="D183" s="18">
        <v>1</v>
      </c>
      <c r="E183" s="23">
        <v>118339.91</v>
      </c>
      <c r="F183" s="8">
        <f t="shared" si="3"/>
        <v>118339.91</v>
      </c>
    </row>
    <row r="184" spans="1:6" s="15" customFormat="1" hidden="1">
      <c r="A184" s="88">
        <v>9</v>
      </c>
      <c r="B184" s="7" t="s">
        <v>111</v>
      </c>
      <c r="C184" s="3" t="s">
        <v>37</v>
      </c>
      <c r="D184" s="18">
        <v>75</v>
      </c>
      <c r="E184" s="23">
        <v>205</v>
      </c>
      <c r="F184" s="8">
        <f>D184*E184</f>
        <v>15375</v>
      </c>
    </row>
    <row r="185" spans="1:6" s="15" customFormat="1" ht="30" hidden="1">
      <c r="A185" s="88">
        <v>10</v>
      </c>
      <c r="B185" s="12" t="s">
        <v>112</v>
      </c>
      <c r="C185" s="3" t="s">
        <v>15</v>
      </c>
      <c r="D185" s="18">
        <v>13</v>
      </c>
      <c r="E185" s="23">
        <v>65</v>
      </c>
      <c r="F185" s="8">
        <f t="shared" si="3"/>
        <v>845</v>
      </c>
    </row>
    <row r="186" spans="1:6" s="15" customFormat="1" hidden="1">
      <c r="A186" s="88">
        <v>11</v>
      </c>
      <c r="B186" s="7" t="s">
        <v>146</v>
      </c>
      <c r="C186" s="3" t="s">
        <v>15</v>
      </c>
      <c r="D186" s="18">
        <v>1</v>
      </c>
      <c r="E186" s="23">
        <v>58000</v>
      </c>
      <c r="F186" s="8">
        <f t="shared" si="3"/>
        <v>58000</v>
      </c>
    </row>
    <row r="187" spans="1:6" s="15" customFormat="1" ht="30" hidden="1">
      <c r="A187" s="88">
        <v>12</v>
      </c>
      <c r="B187" s="12" t="s">
        <v>29</v>
      </c>
      <c r="C187" s="3" t="s">
        <v>37</v>
      </c>
      <c r="D187" s="18">
        <v>20</v>
      </c>
      <c r="E187" s="23">
        <v>70</v>
      </c>
      <c r="F187" s="8">
        <f t="shared" si="3"/>
        <v>1400</v>
      </c>
    </row>
    <row r="188" spans="1:6" s="15" customFormat="1" hidden="1">
      <c r="A188" s="88">
        <v>13</v>
      </c>
      <c r="B188" s="7" t="s">
        <v>11</v>
      </c>
      <c r="C188" s="3" t="s">
        <v>15</v>
      </c>
      <c r="D188" s="18">
        <v>1</v>
      </c>
      <c r="E188" s="23">
        <v>15200</v>
      </c>
      <c r="F188" s="8">
        <f t="shared" si="3"/>
        <v>15200</v>
      </c>
    </row>
    <row r="189" spans="1:6" s="15" customFormat="1" hidden="1">
      <c r="A189" s="88">
        <v>14</v>
      </c>
      <c r="B189" s="7" t="s">
        <v>30</v>
      </c>
      <c r="C189" s="3" t="s">
        <v>15</v>
      </c>
      <c r="D189" s="18">
        <v>3</v>
      </c>
      <c r="E189" s="23">
        <v>1254</v>
      </c>
      <c r="F189" s="8">
        <f t="shared" si="3"/>
        <v>3762</v>
      </c>
    </row>
    <row r="190" spans="1:6" s="15" customFormat="1" hidden="1">
      <c r="A190" s="88">
        <v>15</v>
      </c>
      <c r="B190" s="7" t="s">
        <v>113</v>
      </c>
      <c r="C190" s="3" t="s">
        <v>15</v>
      </c>
      <c r="D190" s="18">
        <v>5</v>
      </c>
      <c r="E190" s="23">
        <v>390</v>
      </c>
      <c r="F190" s="8">
        <f t="shared" si="3"/>
        <v>1950</v>
      </c>
    </row>
    <row r="191" spans="1:6" s="15" customFormat="1" hidden="1">
      <c r="A191" s="88">
        <v>16</v>
      </c>
      <c r="B191" s="7" t="s">
        <v>21</v>
      </c>
      <c r="C191" s="3" t="s">
        <v>38</v>
      </c>
      <c r="D191" s="18">
        <v>6</v>
      </c>
      <c r="E191" s="23">
        <v>324</v>
      </c>
      <c r="F191" s="8">
        <f t="shared" si="3"/>
        <v>1944</v>
      </c>
    </row>
    <row r="192" spans="1:6" s="15" customFormat="1" hidden="1">
      <c r="A192" s="88">
        <v>17</v>
      </c>
      <c r="B192" s="7" t="s">
        <v>31</v>
      </c>
      <c r="C192" s="3" t="s">
        <v>22</v>
      </c>
      <c r="D192" s="18">
        <v>0.4</v>
      </c>
      <c r="E192" s="23">
        <v>1296</v>
      </c>
      <c r="F192" s="8">
        <f t="shared" si="3"/>
        <v>518.4</v>
      </c>
    </row>
    <row r="193" spans="1:6" s="15" customFormat="1" hidden="1">
      <c r="A193" s="88">
        <v>18</v>
      </c>
      <c r="B193" s="7" t="s">
        <v>32</v>
      </c>
      <c r="C193" s="3" t="s">
        <v>22</v>
      </c>
      <c r="D193" s="18">
        <v>0.2</v>
      </c>
      <c r="E193" s="23">
        <v>1377</v>
      </c>
      <c r="F193" s="8">
        <f t="shared" si="3"/>
        <v>275.40000000000003</v>
      </c>
    </row>
    <row r="194" spans="1:6" s="15" customFormat="1" ht="30" hidden="1">
      <c r="A194" s="88">
        <v>19</v>
      </c>
      <c r="B194" s="12" t="s">
        <v>114</v>
      </c>
      <c r="C194" s="3" t="s">
        <v>37</v>
      </c>
      <c r="D194" s="18">
        <v>10</v>
      </c>
      <c r="E194" s="23">
        <v>205</v>
      </c>
      <c r="F194" s="8">
        <f t="shared" si="3"/>
        <v>2050</v>
      </c>
    </row>
    <row r="195" spans="1:6" s="15" customFormat="1" hidden="1">
      <c r="A195" s="88">
        <v>20</v>
      </c>
      <c r="B195" s="7" t="s">
        <v>34</v>
      </c>
      <c r="C195" s="3" t="s">
        <v>37</v>
      </c>
      <c r="D195" s="18">
        <v>13</v>
      </c>
      <c r="E195" s="23">
        <v>340</v>
      </c>
      <c r="F195" s="8">
        <f t="shared" si="3"/>
        <v>4420</v>
      </c>
    </row>
    <row r="196" spans="1:6" s="15" customFormat="1" hidden="1">
      <c r="A196" s="88">
        <v>21</v>
      </c>
      <c r="B196" s="7" t="s">
        <v>13</v>
      </c>
      <c r="C196" s="3" t="s">
        <v>19</v>
      </c>
      <c r="D196" s="18"/>
      <c r="E196" s="23"/>
      <c r="F196" s="8">
        <v>4050</v>
      </c>
    </row>
    <row r="197" spans="1:6" s="15" customFormat="1" hidden="1">
      <c r="A197" s="88">
        <v>22</v>
      </c>
      <c r="B197" s="7" t="s">
        <v>35</v>
      </c>
      <c r="C197" s="3" t="s">
        <v>15</v>
      </c>
      <c r="D197" s="18">
        <v>25</v>
      </c>
      <c r="E197" s="23">
        <v>800</v>
      </c>
      <c r="F197" s="8">
        <f t="shared" si="3"/>
        <v>20000</v>
      </c>
    </row>
    <row r="198" spans="1:6" s="15" customFormat="1" hidden="1">
      <c r="A198" s="88">
        <v>23</v>
      </c>
      <c r="B198" s="7" t="s">
        <v>39</v>
      </c>
      <c r="C198" s="3" t="s">
        <v>79</v>
      </c>
      <c r="D198" s="18">
        <v>1.5</v>
      </c>
      <c r="E198" s="23">
        <v>4590</v>
      </c>
      <c r="F198" s="8">
        <f t="shared" si="3"/>
        <v>6885</v>
      </c>
    </row>
    <row r="199" spans="1:6" s="15" customFormat="1" hidden="1">
      <c r="A199" s="88">
        <v>24</v>
      </c>
      <c r="B199" s="7" t="s">
        <v>98</v>
      </c>
      <c r="C199" s="3" t="s">
        <v>15</v>
      </c>
      <c r="D199" s="18">
        <v>1</v>
      </c>
      <c r="E199" s="23">
        <v>2000</v>
      </c>
      <c r="F199" s="8">
        <f t="shared" si="3"/>
        <v>2000</v>
      </c>
    </row>
    <row r="200" spans="1:6" s="15" customFormat="1" hidden="1">
      <c r="A200" s="88">
        <v>25</v>
      </c>
      <c r="B200" s="7" t="s">
        <v>91</v>
      </c>
      <c r="C200" s="3" t="s">
        <v>16</v>
      </c>
      <c r="D200" s="18">
        <v>2</v>
      </c>
      <c r="E200" s="23">
        <v>90</v>
      </c>
      <c r="F200" s="8">
        <f t="shared" si="3"/>
        <v>180</v>
      </c>
    </row>
    <row r="201" spans="1:6" s="15" customFormat="1" hidden="1">
      <c r="A201" s="88">
        <v>26</v>
      </c>
      <c r="B201" s="7" t="s">
        <v>92</v>
      </c>
      <c r="C201" s="3" t="s">
        <v>16</v>
      </c>
      <c r="D201" s="18">
        <v>1</v>
      </c>
      <c r="E201" s="23">
        <v>90</v>
      </c>
      <c r="F201" s="8">
        <f t="shared" si="3"/>
        <v>90</v>
      </c>
    </row>
    <row r="202" spans="1:6" s="15" customFormat="1" hidden="1">
      <c r="A202" s="88">
        <v>27</v>
      </c>
      <c r="B202" s="7" t="s">
        <v>93</v>
      </c>
      <c r="C202" s="3" t="s">
        <v>16</v>
      </c>
      <c r="D202" s="18">
        <v>2.5</v>
      </c>
      <c r="E202" s="23">
        <v>90</v>
      </c>
      <c r="F202" s="8">
        <f t="shared" si="3"/>
        <v>225</v>
      </c>
    </row>
    <row r="203" spans="1:6" s="15" customFormat="1" hidden="1">
      <c r="A203" s="88">
        <v>28</v>
      </c>
      <c r="B203" s="7" t="s">
        <v>94</v>
      </c>
      <c r="C203" s="3" t="s">
        <v>16</v>
      </c>
      <c r="D203" s="18">
        <v>2</v>
      </c>
      <c r="E203" s="23">
        <v>90</v>
      </c>
      <c r="F203" s="8">
        <f>D203*E203</f>
        <v>180</v>
      </c>
    </row>
    <row r="204" spans="1:6" s="15" customFormat="1" hidden="1">
      <c r="A204" s="88">
        <v>29</v>
      </c>
      <c r="B204" s="7" t="s">
        <v>41</v>
      </c>
      <c r="C204" s="3" t="s">
        <v>15</v>
      </c>
      <c r="D204" s="18">
        <v>6</v>
      </c>
      <c r="E204" s="23">
        <v>519</v>
      </c>
      <c r="F204" s="8">
        <f t="shared" ref="F204:F213" si="4">D204*E204</f>
        <v>3114</v>
      </c>
    </row>
    <row r="205" spans="1:6" s="15" customFormat="1" hidden="1">
      <c r="A205" s="88">
        <v>30</v>
      </c>
      <c r="B205" s="7" t="s">
        <v>42</v>
      </c>
      <c r="C205" s="3" t="s">
        <v>15</v>
      </c>
      <c r="D205" s="18">
        <v>3</v>
      </c>
      <c r="E205" s="23">
        <v>50</v>
      </c>
      <c r="F205" s="8">
        <f t="shared" si="4"/>
        <v>150</v>
      </c>
    </row>
    <row r="206" spans="1:6" s="15" customFormat="1" hidden="1">
      <c r="A206" s="88">
        <v>31</v>
      </c>
      <c r="B206" s="7" t="s">
        <v>78</v>
      </c>
      <c r="C206" s="3" t="s">
        <v>15</v>
      </c>
      <c r="D206" s="18">
        <v>3</v>
      </c>
      <c r="E206" s="23">
        <v>445</v>
      </c>
      <c r="F206" s="8">
        <f t="shared" si="4"/>
        <v>1335</v>
      </c>
    </row>
    <row r="207" spans="1:6" s="15" customFormat="1" hidden="1">
      <c r="A207" s="88">
        <v>32</v>
      </c>
      <c r="B207" s="7" t="s">
        <v>43</v>
      </c>
      <c r="C207" s="3" t="s">
        <v>15</v>
      </c>
      <c r="D207" s="18">
        <v>4</v>
      </c>
      <c r="E207" s="23">
        <v>1820</v>
      </c>
      <c r="F207" s="8">
        <f t="shared" si="4"/>
        <v>7280</v>
      </c>
    </row>
    <row r="208" spans="1:6" s="15" customFormat="1" hidden="1">
      <c r="A208" s="88">
        <v>33</v>
      </c>
      <c r="B208" s="7" t="s">
        <v>99</v>
      </c>
      <c r="C208" s="3" t="s">
        <v>15</v>
      </c>
      <c r="D208" s="18">
        <v>2</v>
      </c>
      <c r="E208" s="23">
        <v>935</v>
      </c>
      <c r="F208" s="8">
        <f t="shared" si="4"/>
        <v>1870</v>
      </c>
    </row>
    <row r="209" spans="1:6" s="15" customFormat="1" hidden="1">
      <c r="A209" s="88">
        <v>34</v>
      </c>
      <c r="B209" s="7" t="s">
        <v>45</v>
      </c>
      <c r="C209" s="3" t="s">
        <v>16</v>
      </c>
      <c r="D209" s="18">
        <v>6</v>
      </c>
      <c r="E209" s="23">
        <v>72</v>
      </c>
      <c r="F209" s="8">
        <f t="shared" si="4"/>
        <v>432</v>
      </c>
    </row>
    <row r="210" spans="1:6" s="15" customFormat="1" hidden="1">
      <c r="A210" s="88">
        <v>35</v>
      </c>
      <c r="B210" s="7" t="s">
        <v>46</v>
      </c>
      <c r="C210" s="3" t="s">
        <v>15</v>
      </c>
      <c r="D210" s="18">
        <v>2</v>
      </c>
      <c r="E210" s="23">
        <v>57</v>
      </c>
      <c r="F210" s="8">
        <f t="shared" si="4"/>
        <v>114</v>
      </c>
    </row>
    <row r="211" spans="1:6" s="15" customFormat="1" hidden="1">
      <c r="A211" s="88">
        <v>36</v>
      </c>
      <c r="B211" s="7" t="s">
        <v>47</v>
      </c>
      <c r="C211" s="3" t="s">
        <v>50</v>
      </c>
      <c r="D211" s="18">
        <v>5</v>
      </c>
      <c r="E211" s="23">
        <v>170</v>
      </c>
      <c r="F211" s="8">
        <f t="shared" si="4"/>
        <v>850</v>
      </c>
    </row>
    <row r="212" spans="1:6" s="15" customFormat="1" hidden="1">
      <c r="A212" s="88">
        <v>37</v>
      </c>
      <c r="B212" s="7" t="s">
        <v>48</v>
      </c>
      <c r="C212" s="3" t="s">
        <v>50</v>
      </c>
      <c r="D212" s="18">
        <v>2</v>
      </c>
      <c r="E212" s="23">
        <v>120</v>
      </c>
      <c r="F212" s="8">
        <f>D212*E212</f>
        <v>240</v>
      </c>
    </row>
    <row r="213" spans="1:6" s="15" customFormat="1" hidden="1">
      <c r="A213" s="88">
        <v>38</v>
      </c>
      <c r="B213" s="7" t="s">
        <v>49</v>
      </c>
      <c r="C213" s="3" t="s">
        <v>15</v>
      </c>
      <c r="D213" s="18">
        <v>3</v>
      </c>
      <c r="E213" s="23">
        <v>42</v>
      </c>
      <c r="F213" s="8">
        <f t="shared" si="4"/>
        <v>126</v>
      </c>
    </row>
    <row r="214" spans="1:6" s="15" customFormat="1" hidden="1">
      <c r="A214" s="88"/>
      <c r="B214" s="7"/>
      <c r="C214" s="3"/>
      <c r="D214" s="18"/>
      <c r="E214" s="25" t="s">
        <v>128</v>
      </c>
      <c r="F214" s="9">
        <f>SUM(F176:F213)</f>
        <v>324027.33000000007</v>
      </c>
    </row>
    <row r="215" spans="1:6" s="15" customFormat="1" hidden="1">
      <c r="A215" s="88">
        <v>39</v>
      </c>
      <c r="B215" s="7" t="s">
        <v>127</v>
      </c>
      <c r="C215" s="3"/>
      <c r="D215" s="18"/>
      <c r="E215" s="24"/>
      <c r="F215" s="8">
        <f>5%*F214</f>
        <v>16201.366500000004</v>
      </c>
    </row>
    <row r="216" spans="1:6" s="15" customFormat="1" hidden="1">
      <c r="A216" s="88">
        <v>40</v>
      </c>
      <c r="B216" s="14" t="s">
        <v>129</v>
      </c>
      <c r="C216" s="3"/>
      <c r="D216" s="18"/>
      <c r="E216" s="24"/>
      <c r="F216" s="9">
        <f>SUM(F214:F215)</f>
        <v>340228.69650000008</v>
      </c>
    </row>
    <row r="217" spans="1:6" s="15" customFormat="1" hidden="1">
      <c r="A217" s="88">
        <v>41</v>
      </c>
      <c r="B217" s="7" t="s">
        <v>130</v>
      </c>
      <c r="C217" s="3"/>
      <c r="D217" s="18"/>
      <c r="E217" s="24"/>
      <c r="F217" s="8">
        <f>15%*F216</f>
        <v>51034.304475000012</v>
      </c>
    </row>
    <row r="218" spans="1:6" s="15" customFormat="1" hidden="1">
      <c r="A218" s="88">
        <v>42</v>
      </c>
      <c r="B218" s="12" t="s">
        <v>131</v>
      </c>
      <c r="C218" s="3"/>
      <c r="D218" s="18"/>
      <c r="E218" s="24"/>
      <c r="F218" s="8">
        <f>3%*F216</f>
        <v>10206.860895000002</v>
      </c>
    </row>
    <row r="219" spans="1:6" s="15" customFormat="1" hidden="1">
      <c r="A219" s="88">
        <v>43</v>
      </c>
      <c r="B219" s="7" t="s">
        <v>132</v>
      </c>
      <c r="C219" s="3"/>
      <c r="D219" s="18"/>
      <c r="E219" s="24"/>
      <c r="F219" s="8">
        <f>15%*F217</f>
        <v>7655.1456712500012</v>
      </c>
    </row>
    <row r="220" spans="1:6" s="15" customFormat="1" ht="60" hidden="1">
      <c r="A220" s="88">
        <v>44</v>
      </c>
      <c r="B220" s="12" t="s">
        <v>133</v>
      </c>
      <c r="C220" s="3"/>
      <c r="D220" s="18"/>
      <c r="E220" s="22"/>
      <c r="F220" s="8">
        <v>500</v>
      </c>
    </row>
    <row r="221" spans="1:6" s="15" customFormat="1" hidden="1">
      <c r="A221" s="88"/>
      <c r="B221" s="52" t="s">
        <v>73</v>
      </c>
      <c r="C221" s="40"/>
      <c r="D221" s="44"/>
      <c r="E221" s="22"/>
      <c r="F221" s="9">
        <f>SUM(F217:F220)+F216+F216</f>
        <v>749853.70404125017</v>
      </c>
    </row>
    <row r="222" spans="1:6" s="15" customFormat="1" hidden="1">
      <c r="A222" s="91"/>
      <c r="B222" s="53"/>
      <c r="C222" s="16"/>
      <c r="D222" s="21"/>
      <c r="E222" s="22" t="s">
        <v>51</v>
      </c>
      <c r="F222" s="9">
        <f>ROUND(F221,0)</f>
        <v>749854</v>
      </c>
    </row>
    <row r="223" spans="1:6" s="15" customFormat="1" hidden="1">
      <c r="A223" s="42"/>
      <c r="B223" s="191" t="s">
        <v>135</v>
      </c>
      <c r="C223" s="191"/>
      <c r="D223" s="191"/>
      <c r="E223" s="191"/>
      <c r="F223" s="191"/>
    </row>
    <row r="224" spans="1:6" s="15" customFormat="1" hidden="1">
      <c r="A224" s="42"/>
      <c r="B224" s="33"/>
      <c r="C224" s="33"/>
      <c r="D224" s="33"/>
      <c r="E224" s="33"/>
      <c r="F224" s="70"/>
    </row>
    <row r="225" spans="1:6" s="15" customFormat="1" hidden="1">
      <c r="A225" s="42"/>
      <c r="B225" s="33"/>
      <c r="C225" s="33"/>
      <c r="D225" s="33"/>
      <c r="E225" s="33"/>
      <c r="F225" s="70"/>
    </row>
    <row r="226" spans="1:6" s="15" customFormat="1" hidden="1">
      <c r="A226" s="42"/>
      <c r="B226" s="33"/>
      <c r="C226" s="33"/>
      <c r="D226" s="33"/>
      <c r="E226" s="33"/>
      <c r="F226" s="70"/>
    </row>
    <row r="227" spans="1:6" s="15" customFormat="1" hidden="1">
      <c r="A227" s="42"/>
      <c r="B227" s="33"/>
      <c r="C227" s="33"/>
      <c r="D227" s="33"/>
      <c r="E227" s="33"/>
      <c r="F227" s="70"/>
    </row>
    <row r="228" spans="1:6" s="15" customFormat="1" hidden="1">
      <c r="A228" s="42"/>
      <c r="B228" s="33"/>
      <c r="C228" s="33"/>
      <c r="D228" s="33"/>
      <c r="E228" s="33"/>
      <c r="F228" s="70"/>
    </row>
    <row r="229" spans="1:6" s="15" customFormat="1" hidden="1">
      <c r="A229" s="42"/>
      <c r="B229" s="33"/>
      <c r="C229" s="33"/>
      <c r="D229" s="33"/>
      <c r="E229" s="33"/>
      <c r="F229" s="70"/>
    </row>
    <row r="230" spans="1:6" s="15" customFormat="1" hidden="1">
      <c r="A230" s="42"/>
      <c r="B230" s="33"/>
      <c r="C230" s="33"/>
      <c r="D230" s="33"/>
      <c r="E230" s="33"/>
      <c r="F230" s="70"/>
    </row>
    <row r="231" spans="1:6" s="15" customFormat="1" hidden="1">
      <c r="A231" s="42"/>
      <c r="B231" s="33"/>
      <c r="C231" s="33"/>
      <c r="D231" s="33"/>
      <c r="E231" s="33"/>
      <c r="F231" s="70"/>
    </row>
    <row r="232" spans="1:6" s="15" customFormat="1" hidden="1">
      <c r="A232" s="42"/>
      <c r="B232" s="33"/>
      <c r="C232" s="33"/>
      <c r="D232" s="33"/>
      <c r="E232" s="33"/>
      <c r="F232" s="70"/>
    </row>
    <row r="233" spans="1:6" s="15" customFormat="1" hidden="1">
      <c r="A233" s="42"/>
      <c r="B233" s="33"/>
      <c r="C233" s="33"/>
      <c r="D233" s="33"/>
      <c r="E233" s="33"/>
      <c r="F233" s="70"/>
    </row>
    <row r="234" spans="1:6" s="15" customFormat="1" hidden="1">
      <c r="A234" s="42"/>
      <c r="B234" s="33"/>
      <c r="C234" s="33"/>
      <c r="D234" s="33"/>
      <c r="E234" s="33"/>
      <c r="F234" s="70"/>
    </row>
    <row r="235" spans="1:6" s="15" customFormat="1" hidden="1">
      <c r="A235" s="42"/>
      <c r="B235" s="33"/>
      <c r="C235" s="33"/>
      <c r="D235" s="33"/>
      <c r="E235" s="33"/>
      <c r="F235" s="70"/>
    </row>
    <row r="236" spans="1:6" s="15" customFormat="1" hidden="1">
      <c r="A236" s="42"/>
      <c r="B236" s="33"/>
      <c r="C236" s="33"/>
      <c r="D236" s="33"/>
      <c r="E236" s="33"/>
      <c r="F236" s="70"/>
    </row>
    <row r="237" spans="1:6" s="15" customFormat="1" hidden="1">
      <c r="A237" s="42"/>
      <c r="B237" s="33"/>
      <c r="C237" s="33"/>
      <c r="D237" s="33"/>
      <c r="E237" s="33"/>
      <c r="F237" s="70"/>
    </row>
    <row r="238" spans="1:6" s="15" customFormat="1" hidden="1">
      <c r="A238" s="42"/>
      <c r="B238" s="33"/>
      <c r="C238" s="33"/>
      <c r="D238" s="33"/>
      <c r="E238" s="33"/>
      <c r="F238" s="70"/>
    </row>
    <row r="239" spans="1:6" s="15" customFormat="1" hidden="1">
      <c r="A239" s="42"/>
      <c r="B239" s="33"/>
      <c r="C239" s="33"/>
      <c r="D239" s="33"/>
      <c r="E239" s="33"/>
      <c r="F239" s="70"/>
    </row>
    <row r="240" spans="1:6" s="15" customFormat="1" hidden="1">
      <c r="A240" s="42"/>
      <c r="B240" s="33"/>
      <c r="C240" s="33"/>
      <c r="D240" s="33"/>
      <c r="E240" s="33"/>
      <c r="F240" s="70"/>
    </row>
    <row r="241" spans="1:6" s="15" customFormat="1" hidden="1">
      <c r="A241" s="42"/>
      <c r="B241" s="33"/>
      <c r="C241" s="33"/>
      <c r="D241" s="33"/>
      <c r="E241" s="33"/>
      <c r="F241" s="70"/>
    </row>
    <row r="242" spans="1:6" s="15" customFormat="1" hidden="1">
      <c r="A242" s="42"/>
      <c r="B242" s="36"/>
      <c r="C242" s="36"/>
      <c r="D242" s="36"/>
      <c r="E242" s="36"/>
      <c r="F242" s="70"/>
    </row>
    <row r="243" spans="1:6" s="15" customFormat="1" hidden="1">
      <c r="A243" s="42"/>
      <c r="B243" s="36"/>
      <c r="C243" s="36"/>
      <c r="D243" s="36"/>
      <c r="E243" s="36"/>
      <c r="F243" s="70"/>
    </row>
    <row r="244" spans="1:6" s="15" customFormat="1" hidden="1">
      <c r="A244" s="42"/>
      <c r="B244" s="36"/>
      <c r="C244" s="36"/>
      <c r="D244" s="36"/>
      <c r="E244" s="36"/>
      <c r="F244" s="70"/>
    </row>
    <row r="245" spans="1:6" s="15" customFormat="1" hidden="1">
      <c r="A245" s="42"/>
      <c r="B245" s="36"/>
      <c r="C245" s="36"/>
      <c r="D245" s="36"/>
      <c r="E245" s="36"/>
      <c r="F245" s="70"/>
    </row>
    <row r="246" spans="1:6" s="15" customFormat="1" hidden="1">
      <c r="A246" s="42"/>
      <c r="B246" s="36"/>
      <c r="C246" s="36"/>
      <c r="D246" s="36"/>
      <c r="E246" s="36"/>
      <c r="F246" s="70"/>
    </row>
    <row r="247" spans="1:6" s="15" customFormat="1" hidden="1">
      <c r="A247" s="42"/>
      <c r="B247" s="36"/>
      <c r="C247" s="36"/>
      <c r="D247" s="36"/>
      <c r="E247" s="36"/>
      <c r="F247" s="70"/>
    </row>
    <row r="248" spans="1:6" s="15" customFormat="1" hidden="1">
      <c r="A248" s="42"/>
      <c r="B248" s="41"/>
      <c r="C248" s="41"/>
      <c r="D248" s="41"/>
      <c r="E248" s="41"/>
      <c r="F248" s="70"/>
    </row>
    <row r="249" spans="1:6" s="15" customFormat="1" hidden="1">
      <c r="A249" s="42"/>
      <c r="B249" s="41"/>
      <c r="C249" s="41"/>
      <c r="D249" s="41"/>
      <c r="E249" s="41"/>
      <c r="F249" s="70"/>
    </row>
    <row r="250" spans="1:6" s="15" customFormat="1" hidden="1">
      <c r="A250" s="42"/>
      <c r="B250" s="41"/>
      <c r="C250" s="41"/>
      <c r="D250" s="41"/>
      <c r="E250" s="41"/>
      <c r="F250" s="70"/>
    </row>
    <row r="251" spans="1:6" s="15" customFormat="1" hidden="1">
      <c r="A251" s="42"/>
      <c r="B251" s="41"/>
      <c r="C251" s="41"/>
      <c r="D251" s="41"/>
      <c r="E251" s="41"/>
      <c r="F251" s="70"/>
    </row>
    <row r="252" spans="1:6" s="15" customFormat="1" hidden="1">
      <c r="A252" s="42"/>
      <c r="B252" s="41"/>
      <c r="C252" s="41"/>
      <c r="D252" s="41"/>
      <c r="E252" s="41"/>
      <c r="F252" s="70"/>
    </row>
    <row r="253" spans="1:6" s="15" customFormat="1" hidden="1">
      <c r="A253" s="42"/>
      <c r="B253" s="41"/>
      <c r="C253" s="41"/>
      <c r="D253" s="41"/>
      <c r="E253" s="41"/>
      <c r="F253" s="70"/>
    </row>
    <row r="254" spans="1:6" s="15" customFormat="1" hidden="1">
      <c r="A254" s="42"/>
      <c r="B254" s="41"/>
      <c r="C254" s="41"/>
      <c r="D254" s="41"/>
      <c r="E254" s="41"/>
      <c r="F254" s="70"/>
    </row>
    <row r="255" spans="1:6" s="15" customFormat="1" hidden="1">
      <c r="A255" s="42"/>
      <c r="B255" s="41"/>
      <c r="C255" s="41"/>
      <c r="D255" s="41"/>
      <c r="E255" s="41"/>
      <c r="F255" s="70"/>
    </row>
    <row r="256" spans="1:6" s="15" customFormat="1" hidden="1">
      <c r="A256" s="42"/>
      <c r="B256" s="58"/>
      <c r="C256" s="58"/>
      <c r="D256" s="58"/>
      <c r="E256" s="58"/>
      <c r="F256" s="70"/>
    </row>
    <row r="257" spans="1:6" s="15" customFormat="1" hidden="1">
      <c r="A257" s="42"/>
      <c r="B257" s="58"/>
      <c r="C257" s="58"/>
      <c r="D257" s="58"/>
      <c r="E257" s="58"/>
      <c r="F257" s="70"/>
    </row>
    <row r="258" spans="1:6" s="15" customFormat="1" hidden="1">
      <c r="A258" s="42"/>
      <c r="B258" s="59"/>
      <c r="C258" s="59"/>
      <c r="D258" s="59"/>
      <c r="E258" s="59"/>
      <c r="F258" s="70"/>
    </row>
    <row r="259" spans="1:6" s="15" customFormat="1" hidden="1">
      <c r="A259" s="42"/>
      <c r="B259" s="58"/>
      <c r="C259" s="58"/>
      <c r="D259" s="58"/>
      <c r="E259" s="58"/>
      <c r="F259" s="70"/>
    </row>
    <row r="260" spans="1:6" s="15" customFormat="1" hidden="1">
      <c r="A260" s="42"/>
      <c r="B260" s="33"/>
      <c r="C260" s="33"/>
      <c r="D260" s="33"/>
      <c r="E260" s="33"/>
      <c r="F260" s="70"/>
    </row>
    <row r="261" spans="1:6" s="15" customFormat="1" hidden="1">
      <c r="A261" s="42"/>
      <c r="B261" s="33"/>
      <c r="C261" s="33"/>
      <c r="D261" s="33"/>
      <c r="E261" s="33"/>
      <c r="F261" s="70"/>
    </row>
    <row r="262" spans="1:6" s="15" customFormat="1" hidden="1">
      <c r="A262" s="42"/>
      <c r="B262" s="33"/>
      <c r="C262" s="33"/>
      <c r="D262" s="33"/>
      <c r="E262" s="33"/>
      <c r="F262" s="70"/>
    </row>
    <row r="263" spans="1:6" s="15" customFormat="1" hidden="1">
      <c r="A263" s="42"/>
      <c r="B263" s="33"/>
      <c r="C263" s="33"/>
      <c r="D263" s="33"/>
      <c r="E263" s="33"/>
      <c r="F263" s="70"/>
    </row>
    <row r="264" spans="1:6" s="15" customFormat="1" ht="16.5" hidden="1">
      <c r="A264" s="189" t="s">
        <v>56</v>
      </c>
      <c r="B264" s="189"/>
      <c r="C264" s="189"/>
      <c r="D264" s="189"/>
      <c r="E264" s="189"/>
      <c r="F264" s="189"/>
    </row>
    <row r="265" spans="1:6" s="15" customFormat="1" ht="16.5" hidden="1">
      <c r="A265" s="189" t="s">
        <v>119</v>
      </c>
      <c r="B265" s="189"/>
      <c r="C265" s="189"/>
      <c r="D265" s="189"/>
      <c r="E265" s="189"/>
      <c r="F265" s="189"/>
    </row>
    <row r="266" spans="1:6" s="15" customFormat="1" ht="16.5" hidden="1">
      <c r="A266" s="195" t="s">
        <v>120</v>
      </c>
      <c r="B266" s="195"/>
      <c r="C266" s="195"/>
      <c r="D266" s="195"/>
      <c r="E266" s="195"/>
      <c r="F266" s="195"/>
    </row>
    <row r="267" spans="1:6" s="15" customFormat="1" hidden="1">
      <c r="A267" s="187" t="s">
        <v>0</v>
      </c>
      <c r="B267" s="187" t="s">
        <v>1</v>
      </c>
      <c r="C267" s="187" t="s">
        <v>2</v>
      </c>
      <c r="D267" s="187" t="s">
        <v>3</v>
      </c>
      <c r="E267" s="32" t="s">
        <v>4</v>
      </c>
      <c r="F267" s="6" t="s">
        <v>5</v>
      </c>
    </row>
    <row r="268" spans="1:6" s="15" customFormat="1" hidden="1">
      <c r="A268" s="187"/>
      <c r="B268" s="187"/>
      <c r="C268" s="187"/>
      <c r="D268" s="187"/>
      <c r="E268" s="32" t="s">
        <v>6</v>
      </c>
      <c r="F268" s="6" t="s">
        <v>6</v>
      </c>
    </row>
    <row r="269" spans="1:6" s="15" customFormat="1" hidden="1">
      <c r="A269" s="88">
        <v>1</v>
      </c>
      <c r="B269" s="7" t="s">
        <v>57</v>
      </c>
      <c r="C269" s="3" t="s">
        <v>15</v>
      </c>
      <c r="D269" s="18">
        <v>4</v>
      </c>
      <c r="E269" s="4">
        <v>7500</v>
      </c>
      <c r="F269" s="8">
        <f>D269*E269</f>
        <v>30000</v>
      </c>
    </row>
    <row r="270" spans="1:6" s="15" customFormat="1" hidden="1">
      <c r="A270" s="88">
        <v>2</v>
      </c>
      <c r="B270" s="7" t="s">
        <v>58</v>
      </c>
      <c r="C270" s="3" t="s">
        <v>15</v>
      </c>
      <c r="D270" s="18">
        <v>30</v>
      </c>
      <c r="E270" s="4">
        <v>5340</v>
      </c>
      <c r="F270" s="8">
        <f t="shared" ref="F270:F291" si="5">D270*E270</f>
        <v>160200</v>
      </c>
    </row>
    <row r="271" spans="1:6" s="15" customFormat="1" hidden="1">
      <c r="A271" s="88">
        <v>3</v>
      </c>
      <c r="B271" s="7" t="s">
        <v>59</v>
      </c>
      <c r="C271" s="3" t="s">
        <v>16</v>
      </c>
      <c r="D271" s="18">
        <v>267</v>
      </c>
      <c r="E271" s="4">
        <v>98</v>
      </c>
      <c r="F271" s="8">
        <f t="shared" si="5"/>
        <v>26166</v>
      </c>
    </row>
    <row r="272" spans="1:6" s="15" customFormat="1" hidden="1">
      <c r="A272" s="88">
        <v>4</v>
      </c>
      <c r="B272" s="7" t="s">
        <v>12</v>
      </c>
      <c r="C272" s="3" t="s">
        <v>16</v>
      </c>
      <c r="D272" s="18">
        <v>62</v>
      </c>
      <c r="E272" s="4">
        <v>50</v>
      </c>
      <c r="F272" s="8">
        <f t="shared" si="5"/>
        <v>3100</v>
      </c>
    </row>
    <row r="273" spans="1:6" s="15" customFormat="1" hidden="1">
      <c r="A273" s="88">
        <v>5</v>
      </c>
      <c r="B273" s="7" t="s">
        <v>60</v>
      </c>
      <c r="C273" s="3" t="s">
        <v>16</v>
      </c>
      <c r="D273" s="18">
        <v>27</v>
      </c>
      <c r="E273" s="4">
        <v>72</v>
      </c>
      <c r="F273" s="8">
        <f t="shared" si="5"/>
        <v>1944</v>
      </c>
    </row>
    <row r="274" spans="1:6" s="15" customFormat="1" ht="30" hidden="1">
      <c r="A274" s="88">
        <v>6</v>
      </c>
      <c r="B274" s="12" t="s">
        <v>61</v>
      </c>
      <c r="C274" s="3" t="s">
        <v>15</v>
      </c>
      <c r="D274" s="18">
        <v>15</v>
      </c>
      <c r="E274" s="4">
        <v>935</v>
      </c>
      <c r="F274" s="8">
        <f t="shared" si="5"/>
        <v>14025</v>
      </c>
    </row>
    <row r="275" spans="1:6" s="15" customFormat="1" hidden="1">
      <c r="A275" s="88">
        <v>7</v>
      </c>
      <c r="B275" s="7" t="s">
        <v>46</v>
      </c>
      <c r="C275" s="3" t="s">
        <v>15</v>
      </c>
      <c r="D275" s="18">
        <v>15</v>
      </c>
      <c r="E275" s="4">
        <v>57</v>
      </c>
      <c r="F275" s="8">
        <f t="shared" si="5"/>
        <v>855</v>
      </c>
    </row>
    <row r="276" spans="1:6" s="15" customFormat="1" hidden="1">
      <c r="A276" s="88">
        <v>8</v>
      </c>
      <c r="B276" s="7" t="s">
        <v>62</v>
      </c>
      <c r="C276" s="3" t="s">
        <v>16</v>
      </c>
      <c r="D276" s="18">
        <v>25</v>
      </c>
      <c r="E276" s="4">
        <v>90</v>
      </c>
      <c r="F276" s="8">
        <f t="shared" si="5"/>
        <v>2250</v>
      </c>
    </row>
    <row r="277" spans="1:6" s="15" customFormat="1" hidden="1">
      <c r="A277" s="88">
        <v>9</v>
      </c>
      <c r="B277" s="7" t="s">
        <v>62</v>
      </c>
      <c r="C277" s="3" t="s">
        <v>16</v>
      </c>
      <c r="D277" s="18">
        <v>5</v>
      </c>
      <c r="E277" s="4">
        <v>90</v>
      </c>
      <c r="F277" s="8">
        <f t="shared" si="5"/>
        <v>450</v>
      </c>
    </row>
    <row r="278" spans="1:6" s="15" customFormat="1" hidden="1">
      <c r="A278" s="88">
        <v>10</v>
      </c>
      <c r="B278" s="7" t="s">
        <v>63</v>
      </c>
      <c r="C278" s="3" t="s">
        <v>15</v>
      </c>
      <c r="D278" s="18">
        <v>220</v>
      </c>
      <c r="E278" s="4">
        <v>39</v>
      </c>
      <c r="F278" s="8">
        <f t="shared" si="5"/>
        <v>8580</v>
      </c>
    </row>
    <row r="279" spans="1:6" s="15" customFormat="1" hidden="1">
      <c r="A279" s="88">
        <v>11</v>
      </c>
      <c r="B279" s="7" t="s">
        <v>100</v>
      </c>
      <c r="C279" s="3" t="s">
        <v>69</v>
      </c>
      <c r="D279" s="18">
        <v>65</v>
      </c>
      <c r="E279" s="4">
        <v>14</v>
      </c>
      <c r="F279" s="8">
        <f t="shared" si="5"/>
        <v>910</v>
      </c>
    </row>
    <row r="280" spans="1:6" s="15" customFormat="1" hidden="1">
      <c r="A280" s="88">
        <v>12</v>
      </c>
      <c r="B280" s="7" t="s">
        <v>64</v>
      </c>
      <c r="C280" s="3" t="s">
        <v>16</v>
      </c>
      <c r="D280" s="18">
        <v>31</v>
      </c>
      <c r="E280" s="4">
        <v>75.599999999999994</v>
      </c>
      <c r="F280" s="8">
        <f t="shared" si="5"/>
        <v>2343.6</v>
      </c>
    </row>
    <row r="281" spans="1:6" s="15" customFormat="1" hidden="1">
      <c r="A281" s="88">
        <v>13</v>
      </c>
      <c r="B281" s="7" t="s">
        <v>47</v>
      </c>
      <c r="C281" s="3" t="s">
        <v>55</v>
      </c>
      <c r="D281" s="18">
        <v>40</v>
      </c>
      <c r="E281" s="4">
        <v>170</v>
      </c>
      <c r="F281" s="8">
        <f t="shared" si="5"/>
        <v>6800</v>
      </c>
    </row>
    <row r="282" spans="1:6" s="15" customFormat="1" hidden="1">
      <c r="A282" s="88">
        <v>14</v>
      </c>
      <c r="B282" s="7" t="s">
        <v>65</v>
      </c>
      <c r="C282" s="3" t="s">
        <v>55</v>
      </c>
      <c r="D282" s="18">
        <v>10</v>
      </c>
      <c r="E282" s="4">
        <v>120</v>
      </c>
      <c r="F282" s="8">
        <f t="shared" si="5"/>
        <v>1200</v>
      </c>
    </row>
    <row r="283" spans="1:6" s="15" customFormat="1" hidden="1">
      <c r="A283" s="88">
        <v>15</v>
      </c>
      <c r="B283" s="7" t="s">
        <v>53</v>
      </c>
      <c r="C283" s="3" t="s">
        <v>55</v>
      </c>
      <c r="D283" s="18">
        <v>5</v>
      </c>
      <c r="E283" s="4">
        <v>170</v>
      </c>
      <c r="F283" s="8">
        <f t="shared" si="5"/>
        <v>850</v>
      </c>
    </row>
    <row r="284" spans="1:6" s="15" customFormat="1" hidden="1">
      <c r="A284" s="88">
        <v>16</v>
      </c>
      <c r="B284" s="7" t="s">
        <v>12</v>
      </c>
      <c r="C284" s="3" t="s">
        <v>15</v>
      </c>
      <c r="D284" s="18">
        <v>70</v>
      </c>
      <c r="E284" s="4">
        <v>50</v>
      </c>
      <c r="F284" s="8">
        <f t="shared" si="5"/>
        <v>3500</v>
      </c>
    </row>
    <row r="285" spans="1:6" s="15" customFormat="1" hidden="1">
      <c r="A285" s="88">
        <v>17</v>
      </c>
      <c r="B285" s="7" t="s">
        <v>21</v>
      </c>
      <c r="C285" s="3" t="s">
        <v>38</v>
      </c>
      <c r="D285" s="18">
        <v>34</v>
      </c>
      <c r="E285" s="4">
        <v>320</v>
      </c>
      <c r="F285" s="8">
        <f t="shared" si="5"/>
        <v>10880</v>
      </c>
    </row>
    <row r="286" spans="1:6" s="15" customFormat="1" hidden="1">
      <c r="A286" s="88">
        <v>18</v>
      </c>
      <c r="B286" s="7" t="s">
        <v>66</v>
      </c>
      <c r="C286" s="3" t="s">
        <v>22</v>
      </c>
      <c r="D286" s="18">
        <v>4</v>
      </c>
      <c r="E286" s="4">
        <v>960</v>
      </c>
      <c r="F286" s="8">
        <f t="shared" si="5"/>
        <v>3840</v>
      </c>
    </row>
    <row r="287" spans="1:6" s="15" customFormat="1" hidden="1">
      <c r="A287" s="88">
        <v>19</v>
      </c>
      <c r="B287" s="7" t="s">
        <v>67</v>
      </c>
      <c r="C287" s="3" t="s">
        <v>22</v>
      </c>
      <c r="D287" s="18">
        <v>8</v>
      </c>
      <c r="E287" s="4">
        <v>1020</v>
      </c>
      <c r="F287" s="8">
        <f t="shared" si="5"/>
        <v>8160</v>
      </c>
    </row>
    <row r="288" spans="1:6" s="15" customFormat="1" hidden="1">
      <c r="A288" s="88">
        <v>20</v>
      </c>
      <c r="B288" s="7" t="s">
        <v>115</v>
      </c>
      <c r="C288" s="3" t="s">
        <v>17</v>
      </c>
      <c r="D288" s="18">
        <v>3.15</v>
      </c>
      <c r="E288" s="4">
        <v>28550</v>
      </c>
      <c r="F288" s="8">
        <f t="shared" si="5"/>
        <v>89932.5</v>
      </c>
    </row>
    <row r="289" spans="1:6" s="15" customFormat="1" hidden="1">
      <c r="A289" s="88">
        <v>21</v>
      </c>
      <c r="B289" s="7" t="s">
        <v>101</v>
      </c>
      <c r="C289" s="3" t="s">
        <v>17</v>
      </c>
      <c r="D289" s="18">
        <v>1.05</v>
      </c>
      <c r="E289" s="4">
        <v>14906</v>
      </c>
      <c r="F289" s="8">
        <f t="shared" si="5"/>
        <v>15651.300000000001</v>
      </c>
    </row>
    <row r="290" spans="1:6" s="15" customFormat="1" ht="30" hidden="1">
      <c r="A290" s="88">
        <v>22</v>
      </c>
      <c r="B290" s="12" t="s">
        <v>102</v>
      </c>
      <c r="C290" s="3" t="s">
        <v>17</v>
      </c>
      <c r="D290" s="18">
        <v>1.05</v>
      </c>
      <c r="E290" s="4">
        <v>14906</v>
      </c>
      <c r="F290" s="8">
        <f t="shared" si="5"/>
        <v>15651.300000000001</v>
      </c>
    </row>
    <row r="291" spans="1:6" s="15" customFormat="1" hidden="1">
      <c r="A291" s="88">
        <v>23</v>
      </c>
      <c r="B291" s="7" t="s">
        <v>68</v>
      </c>
      <c r="C291" s="3" t="s">
        <v>16</v>
      </c>
      <c r="D291" s="18">
        <v>100</v>
      </c>
      <c r="E291" s="4">
        <v>95</v>
      </c>
      <c r="F291" s="8">
        <f t="shared" si="5"/>
        <v>9500</v>
      </c>
    </row>
    <row r="292" spans="1:6" s="15" customFormat="1" hidden="1">
      <c r="A292" s="88"/>
      <c r="C292" s="11"/>
      <c r="D292" s="30"/>
      <c r="E292" s="14" t="s">
        <v>136</v>
      </c>
      <c r="F292" s="9">
        <f>SUM(F269:F291)</f>
        <v>416788.69999999995</v>
      </c>
    </row>
    <row r="293" spans="1:6" s="15" customFormat="1" hidden="1">
      <c r="A293" s="88">
        <v>24</v>
      </c>
      <c r="B293" s="7" t="s">
        <v>127</v>
      </c>
      <c r="C293" s="3"/>
      <c r="D293" s="18"/>
      <c r="E293" s="24"/>
      <c r="F293" s="8">
        <f>5%*F292</f>
        <v>20839.434999999998</v>
      </c>
    </row>
    <row r="294" spans="1:6" s="15" customFormat="1" hidden="1">
      <c r="A294" s="88">
        <v>25</v>
      </c>
      <c r="B294" s="14" t="s">
        <v>129</v>
      </c>
      <c r="C294" s="3"/>
      <c r="D294" s="18"/>
      <c r="E294" s="24"/>
      <c r="F294" s="9">
        <f>SUM(F292:F293)</f>
        <v>437628.13499999995</v>
      </c>
    </row>
    <row r="295" spans="1:6" s="15" customFormat="1" hidden="1">
      <c r="A295" s="88">
        <v>26</v>
      </c>
      <c r="B295" s="7" t="s">
        <v>130</v>
      </c>
      <c r="C295" s="3"/>
      <c r="D295" s="18"/>
      <c r="E295" s="24"/>
      <c r="F295" s="8">
        <f>15%*F294</f>
        <v>65644.220249999984</v>
      </c>
    </row>
    <row r="296" spans="1:6" s="15" customFormat="1" hidden="1">
      <c r="A296" s="88">
        <v>27</v>
      </c>
      <c r="B296" s="12" t="s">
        <v>131</v>
      </c>
      <c r="C296" s="3"/>
      <c r="D296" s="18"/>
      <c r="E296" s="24"/>
      <c r="F296" s="8">
        <f>3%*F294</f>
        <v>13128.844049999998</v>
      </c>
    </row>
    <row r="297" spans="1:6" s="15" customFormat="1" hidden="1">
      <c r="A297" s="88">
        <v>28</v>
      </c>
      <c r="B297" s="7" t="s">
        <v>132</v>
      </c>
      <c r="C297" s="3"/>
      <c r="D297" s="18"/>
      <c r="E297" s="24"/>
      <c r="F297" s="8">
        <f>15%*F295</f>
        <v>9846.633037499998</v>
      </c>
    </row>
    <row r="298" spans="1:6" s="15" customFormat="1" ht="60" hidden="1">
      <c r="A298" s="88">
        <v>29</v>
      </c>
      <c r="B298" s="12" t="s">
        <v>133</v>
      </c>
      <c r="C298" s="3"/>
      <c r="D298" s="18"/>
      <c r="E298" s="22"/>
      <c r="F298" s="8">
        <v>500</v>
      </c>
    </row>
    <row r="299" spans="1:6" s="15" customFormat="1" hidden="1">
      <c r="A299" s="88"/>
      <c r="B299" s="52" t="s">
        <v>73</v>
      </c>
      <c r="C299" s="40"/>
      <c r="D299" s="44"/>
      <c r="E299" s="22"/>
      <c r="F299" s="9">
        <f>SUM(F295:F298)+F294+F294</f>
        <v>964375.96733749984</v>
      </c>
    </row>
    <row r="300" spans="1:6" s="15" customFormat="1" hidden="1">
      <c r="A300" s="91"/>
      <c r="C300" s="10"/>
      <c r="D300" s="20"/>
      <c r="E300" s="54" t="s">
        <v>51</v>
      </c>
      <c r="F300" s="55">
        <f>ROUND(F299,0)</f>
        <v>964376</v>
      </c>
    </row>
    <row r="301" spans="1:6" s="15" customFormat="1" hidden="1">
      <c r="A301" s="91"/>
      <c r="B301" s="190" t="s">
        <v>137</v>
      </c>
      <c r="C301" s="190"/>
      <c r="D301" s="190"/>
      <c r="E301" s="190"/>
      <c r="F301" s="190"/>
    </row>
    <row r="302" spans="1:6" s="15" customFormat="1" hidden="1">
      <c r="A302" s="91"/>
      <c r="B302" s="46"/>
      <c r="C302" s="46"/>
      <c r="D302" s="46"/>
      <c r="E302" s="46"/>
      <c r="F302" s="76"/>
    </row>
    <row r="303" spans="1:6" s="15" customFormat="1" hidden="1">
      <c r="A303" s="91"/>
      <c r="B303" s="46"/>
      <c r="C303" s="46"/>
      <c r="D303" s="46"/>
      <c r="E303" s="46"/>
      <c r="F303" s="76"/>
    </row>
    <row r="304" spans="1:6" s="15" customFormat="1" hidden="1">
      <c r="A304" s="91"/>
      <c r="B304" s="46"/>
      <c r="C304" s="46"/>
      <c r="D304" s="46"/>
      <c r="E304" s="46"/>
      <c r="F304" s="76"/>
    </row>
    <row r="305" spans="1:6" s="15" customFormat="1" hidden="1">
      <c r="A305" s="91"/>
      <c r="B305" s="46"/>
      <c r="C305" s="46"/>
      <c r="D305" s="46"/>
      <c r="E305" s="46"/>
      <c r="F305" s="76"/>
    </row>
    <row r="306" spans="1:6" s="15" customFormat="1" hidden="1">
      <c r="A306" s="91"/>
      <c r="C306" s="10"/>
      <c r="D306" s="20"/>
      <c r="E306" s="27"/>
      <c r="F306" s="17"/>
    </row>
    <row r="307" spans="1:6" s="15" customFormat="1" hidden="1">
      <c r="A307" s="91"/>
      <c r="C307" s="37"/>
      <c r="D307" s="20"/>
      <c r="E307" s="27"/>
      <c r="F307" s="17"/>
    </row>
    <row r="308" spans="1:6" s="15" customFormat="1" hidden="1">
      <c r="A308" s="91"/>
      <c r="C308" s="37"/>
      <c r="D308" s="20"/>
      <c r="E308" s="27"/>
      <c r="F308" s="17"/>
    </row>
    <row r="309" spans="1:6" s="15" customFormat="1" ht="16.5" hidden="1">
      <c r="A309" s="189" t="s">
        <v>103</v>
      </c>
      <c r="B309" s="189"/>
      <c r="C309" s="189"/>
      <c r="D309" s="189"/>
      <c r="E309" s="189"/>
      <c r="F309" s="189"/>
    </row>
    <row r="310" spans="1:6" s="15" customFormat="1" ht="16.5" hidden="1">
      <c r="A310" s="189" t="s">
        <v>140</v>
      </c>
      <c r="B310" s="189"/>
      <c r="C310" s="189"/>
      <c r="D310" s="189"/>
      <c r="E310" s="189"/>
      <c r="F310" s="189"/>
    </row>
    <row r="311" spans="1:6" s="15" customFormat="1" ht="16.5" hidden="1">
      <c r="A311" s="189" t="s">
        <v>121</v>
      </c>
      <c r="B311" s="189"/>
      <c r="C311" s="189"/>
      <c r="D311" s="189"/>
      <c r="E311" s="189"/>
      <c r="F311" s="189"/>
    </row>
    <row r="312" spans="1:6" s="15" customFormat="1" hidden="1">
      <c r="A312" s="187" t="s">
        <v>0</v>
      </c>
      <c r="B312" s="187" t="s">
        <v>1</v>
      </c>
      <c r="C312" s="187" t="s">
        <v>2</v>
      </c>
      <c r="D312" s="187" t="s">
        <v>3</v>
      </c>
      <c r="E312" s="32" t="s">
        <v>4</v>
      </c>
      <c r="F312" s="6" t="s">
        <v>5</v>
      </c>
    </row>
    <row r="313" spans="1:6" s="15" customFormat="1" hidden="1">
      <c r="A313" s="187"/>
      <c r="B313" s="187"/>
      <c r="C313" s="187"/>
      <c r="D313" s="187"/>
      <c r="E313" s="32" t="s">
        <v>6</v>
      </c>
      <c r="F313" s="6" t="s">
        <v>6</v>
      </c>
    </row>
    <row r="314" spans="1:6" s="15" customFormat="1" ht="25.5" hidden="1">
      <c r="A314" s="88">
        <v>1</v>
      </c>
      <c r="B314" s="39" t="s">
        <v>125</v>
      </c>
      <c r="C314" s="3" t="s">
        <v>15</v>
      </c>
      <c r="D314" s="57">
        <v>1</v>
      </c>
      <c r="E314" s="4">
        <v>9900</v>
      </c>
      <c r="F314" s="8">
        <f>D314*E314</f>
        <v>9900</v>
      </c>
    </row>
    <row r="315" spans="1:6" s="15" customFormat="1" ht="30" hidden="1">
      <c r="A315" s="88">
        <v>3</v>
      </c>
      <c r="B315" s="12" t="s">
        <v>126</v>
      </c>
      <c r="C315" s="3" t="s">
        <v>15</v>
      </c>
      <c r="D315" s="57">
        <v>1</v>
      </c>
      <c r="E315" s="4">
        <v>590</v>
      </c>
      <c r="F315" s="8">
        <f t="shared" ref="F315:F318" si="6">D315*E315</f>
        <v>590</v>
      </c>
    </row>
    <row r="316" spans="1:6" s="15" customFormat="1" ht="30" hidden="1">
      <c r="A316" s="88">
        <v>4</v>
      </c>
      <c r="B316" s="12" t="s">
        <v>70</v>
      </c>
      <c r="C316" s="3" t="s">
        <v>69</v>
      </c>
      <c r="D316" s="57">
        <v>2</v>
      </c>
      <c r="E316" s="4">
        <v>150</v>
      </c>
      <c r="F316" s="8">
        <f t="shared" si="6"/>
        <v>300</v>
      </c>
    </row>
    <row r="317" spans="1:6" s="15" customFormat="1" hidden="1">
      <c r="A317" s="88">
        <v>5</v>
      </c>
      <c r="B317" s="7" t="s">
        <v>71</v>
      </c>
      <c r="C317" s="3" t="s">
        <v>15</v>
      </c>
      <c r="D317" s="57">
        <v>3</v>
      </c>
      <c r="E317" s="4">
        <v>8</v>
      </c>
      <c r="F317" s="8">
        <f t="shared" si="6"/>
        <v>24</v>
      </c>
    </row>
    <row r="318" spans="1:6" s="15" customFormat="1" hidden="1">
      <c r="A318" s="88">
        <v>6</v>
      </c>
      <c r="B318" s="7" t="s">
        <v>72</v>
      </c>
      <c r="C318" s="3" t="s">
        <v>16</v>
      </c>
      <c r="D318" s="57">
        <v>0.5</v>
      </c>
      <c r="E318" s="4">
        <v>140</v>
      </c>
      <c r="F318" s="8">
        <f t="shared" si="6"/>
        <v>70</v>
      </c>
    </row>
    <row r="319" spans="1:6" s="15" customFormat="1" hidden="1">
      <c r="A319" s="88"/>
      <c r="B319" s="11" t="s">
        <v>73</v>
      </c>
      <c r="C319" s="3"/>
      <c r="D319" s="3"/>
      <c r="E319" s="4"/>
      <c r="F319" s="9">
        <f>SUM(F314:F318)</f>
        <v>10884</v>
      </c>
    </row>
    <row r="320" spans="1:6" s="15" customFormat="1" hidden="1">
      <c r="A320" s="88">
        <v>7</v>
      </c>
      <c r="B320" s="7" t="s">
        <v>127</v>
      </c>
      <c r="C320" s="3"/>
      <c r="D320" s="18"/>
      <c r="E320" s="24"/>
      <c r="F320" s="8">
        <f>5%*F319</f>
        <v>544.20000000000005</v>
      </c>
    </row>
    <row r="321" spans="1:6" s="15" customFormat="1" hidden="1">
      <c r="A321" s="88">
        <v>8</v>
      </c>
      <c r="B321" s="14" t="s">
        <v>129</v>
      </c>
      <c r="C321" s="3"/>
      <c r="D321" s="18"/>
      <c r="E321" s="24"/>
      <c r="F321" s="9">
        <f>SUM(F319:F320)</f>
        <v>11428.2</v>
      </c>
    </row>
    <row r="322" spans="1:6" s="15" customFormat="1" hidden="1">
      <c r="A322" s="88">
        <v>9</v>
      </c>
      <c r="B322" s="7" t="s">
        <v>130</v>
      </c>
      <c r="C322" s="3"/>
      <c r="D322" s="18"/>
      <c r="E322" s="24"/>
      <c r="F322" s="8">
        <f>15%*F321</f>
        <v>1714.23</v>
      </c>
    </row>
    <row r="323" spans="1:6" s="15" customFormat="1" hidden="1">
      <c r="A323" s="88">
        <v>10</v>
      </c>
      <c r="B323" s="12" t="s">
        <v>131</v>
      </c>
      <c r="C323" s="3"/>
      <c r="D323" s="18"/>
      <c r="E323" s="24"/>
      <c r="F323" s="8">
        <f>3%*F321</f>
        <v>342.846</v>
      </c>
    </row>
    <row r="324" spans="1:6" s="15" customFormat="1" hidden="1">
      <c r="A324" s="88"/>
      <c r="B324" s="7" t="s">
        <v>132</v>
      </c>
      <c r="C324" s="3"/>
      <c r="D324" s="18"/>
      <c r="E324" s="24"/>
      <c r="F324" s="8">
        <f>15%*F322</f>
        <v>257.1345</v>
      </c>
    </row>
    <row r="325" spans="1:6" s="15" customFormat="1" ht="60" hidden="1">
      <c r="A325" s="88">
        <v>11</v>
      </c>
      <c r="B325" s="12" t="s">
        <v>133</v>
      </c>
      <c r="C325" s="3"/>
      <c r="D325" s="18"/>
      <c r="E325" s="22"/>
      <c r="F325" s="8">
        <v>500</v>
      </c>
    </row>
    <row r="326" spans="1:6" s="15" customFormat="1" hidden="1">
      <c r="A326" s="88"/>
      <c r="B326" s="52" t="s">
        <v>73</v>
      </c>
      <c r="C326" s="40"/>
      <c r="D326" s="44"/>
      <c r="E326" s="22"/>
      <c r="F326" s="9">
        <f>SUM(F322:F325)+F321</f>
        <v>14242.410500000002</v>
      </c>
    </row>
    <row r="327" spans="1:6" s="15" customFormat="1" hidden="1">
      <c r="A327" s="42"/>
      <c r="B327" s="188" t="s">
        <v>74</v>
      </c>
      <c r="C327" s="188"/>
      <c r="D327" s="188"/>
      <c r="E327" s="188"/>
      <c r="F327" s="31">
        <f>10*F326</f>
        <v>142424.10500000001</v>
      </c>
    </row>
    <row r="328" spans="1:6" s="15" customFormat="1" hidden="1">
      <c r="A328" s="42"/>
      <c r="B328" s="1"/>
      <c r="C328" s="2"/>
      <c r="D328" s="19"/>
      <c r="E328" s="29"/>
      <c r="F328" s="31"/>
    </row>
    <row r="329" spans="1:6" s="15" customFormat="1" hidden="1">
      <c r="A329" s="42"/>
      <c r="B329" s="1"/>
      <c r="C329" s="2"/>
      <c r="D329" s="19"/>
      <c r="E329" s="29"/>
      <c r="F329" s="31"/>
    </row>
    <row r="330" spans="1:6" s="15" customFormat="1" hidden="1">
      <c r="A330" s="42"/>
      <c r="B330" s="1"/>
      <c r="C330" s="2"/>
      <c r="D330" s="19"/>
      <c r="E330" s="29"/>
      <c r="F330" s="31"/>
    </row>
    <row r="331" spans="1:6" s="15" customFormat="1" hidden="1">
      <c r="A331" s="42"/>
      <c r="B331" s="1"/>
      <c r="C331" s="2"/>
      <c r="D331" s="19"/>
      <c r="E331" s="29"/>
      <c r="F331" s="31"/>
    </row>
    <row r="332" spans="1:6" s="15" customFormat="1" hidden="1">
      <c r="A332" s="42"/>
      <c r="B332" s="1"/>
      <c r="C332" s="2"/>
      <c r="D332" s="19"/>
      <c r="E332" s="29"/>
      <c r="F332" s="31"/>
    </row>
    <row r="333" spans="1:6" s="15" customFormat="1" hidden="1">
      <c r="A333" s="42"/>
      <c r="B333" s="1"/>
      <c r="C333" s="2"/>
      <c r="D333" s="19"/>
      <c r="E333" s="29"/>
      <c r="F333" s="31"/>
    </row>
    <row r="334" spans="1:6" s="15" customFormat="1" hidden="1">
      <c r="A334" s="42"/>
      <c r="B334" s="1"/>
      <c r="C334" s="2"/>
      <c r="D334" s="19"/>
      <c r="E334" s="29"/>
      <c r="F334" s="31"/>
    </row>
    <row r="335" spans="1:6" s="15" customFormat="1" hidden="1">
      <c r="A335" s="42"/>
      <c r="B335" s="1"/>
      <c r="C335" s="2"/>
      <c r="D335" s="19"/>
      <c r="E335" s="29"/>
      <c r="F335" s="31"/>
    </row>
    <row r="336" spans="1:6" s="15" customFormat="1" hidden="1">
      <c r="A336" s="42"/>
      <c r="B336" s="1"/>
      <c r="C336" s="2"/>
      <c r="D336" s="19"/>
      <c r="E336" s="29"/>
      <c r="F336" s="31"/>
    </row>
    <row r="337" spans="1:6" s="15" customFormat="1" hidden="1">
      <c r="A337" s="42"/>
      <c r="B337" s="1"/>
      <c r="C337" s="2"/>
      <c r="D337" s="19"/>
      <c r="E337" s="29"/>
      <c r="F337" s="31"/>
    </row>
    <row r="338" spans="1:6" s="15" customFormat="1" hidden="1">
      <c r="A338" s="42"/>
      <c r="B338" s="1"/>
      <c r="C338" s="2"/>
      <c r="D338" s="19"/>
      <c r="E338" s="29"/>
      <c r="F338" s="31"/>
    </row>
    <row r="339" spans="1:6" s="15" customFormat="1" hidden="1">
      <c r="A339" s="42"/>
      <c r="B339" s="1"/>
      <c r="C339" s="2"/>
      <c r="D339" s="19"/>
      <c r="E339" s="29"/>
      <c r="F339" s="31"/>
    </row>
    <row r="340" spans="1:6" s="15" customFormat="1" hidden="1">
      <c r="A340" s="42"/>
      <c r="B340" s="1"/>
      <c r="C340" s="2"/>
      <c r="D340" s="19"/>
      <c r="E340" s="29"/>
      <c r="F340" s="31"/>
    </row>
    <row r="341" spans="1:6" s="15" customFormat="1" hidden="1">
      <c r="A341" s="42"/>
      <c r="B341" s="1"/>
      <c r="C341" s="2"/>
      <c r="D341" s="19"/>
      <c r="E341" s="29"/>
      <c r="F341" s="31"/>
    </row>
    <row r="342" spans="1:6" s="15" customFormat="1" hidden="1">
      <c r="A342" s="42"/>
      <c r="B342" s="1"/>
      <c r="C342" s="2"/>
      <c r="D342" s="19"/>
      <c r="E342" s="29"/>
      <c r="F342" s="31"/>
    </row>
    <row r="343" spans="1:6" s="15" customFormat="1" hidden="1">
      <c r="A343" s="42"/>
      <c r="B343" s="1"/>
      <c r="C343" s="2"/>
      <c r="D343" s="19"/>
      <c r="E343" s="29"/>
      <c r="F343" s="31"/>
    </row>
    <row r="344" spans="1:6" s="15" customFormat="1" hidden="1">
      <c r="A344" s="42"/>
      <c r="B344" s="1"/>
      <c r="C344" s="2"/>
      <c r="D344" s="19"/>
      <c r="E344" s="29"/>
      <c r="F344" s="31"/>
    </row>
    <row r="345" spans="1:6" s="15" customFormat="1" hidden="1">
      <c r="A345" s="42"/>
      <c r="B345" s="1"/>
      <c r="C345" s="2"/>
      <c r="D345" s="19"/>
      <c r="E345" s="29"/>
      <c r="F345" s="31"/>
    </row>
    <row r="346" spans="1:6" s="15" customFormat="1" hidden="1">
      <c r="A346" s="42"/>
      <c r="B346" s="1"/>
      <c r="C346" s="2"/>
      <c r="D346" s="19"/>
      <c r="E346" s="29"/>
      <c r="F346" s="31"/>
    </row>
    <row r="347" spans="1:6" s="15" customFormat="1" hidden="1">
      <c r="A347" s="42"/>
      <c r="B347" s="1"/>
      <c r="C347" s="2"/>
      <c r="D347" s="19"/>
      <c r="E347" s="29"/>
      <c r="F347" s="31"/>
    </row>
    <row r="348" spans="1:6" s="15" customFormat="1" ht="13.5" hidden="1" customHeight="1">
      <c r="A348" s="42"/>
      <c r="B348" s="1"/>
      <c r="C348" s="2"/>
      <c r="D348" s="19"/>
      <c r="E348" s="29"/>
      <c r="F348" s="31"/>
    </row>
    <row r="349" spans="1:6" s="15" customFormat="1" hidden="1">
      <c r="A349" s="42"/>
      <c r="B349" s="1"/>
      <c r="C349" s="2"/>
      <c r="D349" s="19"/>
      <c r="E349" s="29"/>
      <c r="F349" s="31"/>
    </row>
    <row r="350" spans="1:6" s="15" customFormat="1" hidden="1">
      <c r="A350" s="42"/>
      <c r="B350" s="1"/>
      <c r="C350" s="2"/>
      <c r="D350" s="19"/>
      <c r="E350" s="29"/>
      <c r="F350" s="31"/>
    </row>
    <row r="351" spans="1:6" s="15" customFormat="1" hidden="1">
      <c r="A351" s="42"/>
      <c r="B351" s="1"/>
      <c r="C351" s="2"/>
      <c r="D351" s="19"/>
      <c r="E351" s="29"/>
      <c r="F351" s="31"/>
    </row>
    <row r="352" spans="1:6" s="15" customFormat="1" ht="15.75" hidden="1">
      <c r="A352" s="186" t="s">
        <v>147</v>
      </c>
      <c r="B352" s="186"/>
      <c r="C352" s="186"/>
      <c r="D352" s="186"/>
      <c r="E352" s="186"/>
      <c r="F352" s="186"/>
    </row>
    <row r="353" spans="1:6" s="15" customFormat="1" ht="15.75" hidden="1">
      <c r="A353" s="186" t="s">
        <v>148</v>
      </c>
      <c r="B353" s="186"/>
      <c r="C353" s="186"/>
      <c r="D353" s="186"/>
      <c r="E353" s="186"/>
      <c r="F353" s="186"/>
    </row>
    <row r="354" spans="1:6" s="15" customFormat="1" hidden="1">
      <c r="A354" s="187" t="s">
        <v>138</v>
      </c>
      <c r="B354" s="187" t="s">
        <v>1</v>
      </c>
      <c r="C354" s="187" t="s">
        <v>2</v>
      </c>
      <c r="D354" s="187" t="s">
        <v>3</v>
      </c>
      <c r="E354" s="61" t="s">
        <v>4</v>
      </c>
      <c r="F354" s="6" t="s">
        <v>5</v>
      </c>
    </row>
    <row r="355" spans="1:6" s="15" customFormat="1" hidden="1">
      <c r="A355" s="187"/>
      <c r="B355" s="187"/>
      <c r="C355" s="187"/>
      <c r="D355" s="187"/>
      <c r="E355" s="61" t="s">
        <v>6</v>
      </c>
      <c r="F355" s="6" t="s">
        <v>6</v>
      </c>
    </row>
    <row r="356" spans="1:6" s="15" customFormat="1" ht="30" hidden="1">
      <c r="A356" s="181" t="s">
        <v>149</v>
      </c>
      <c r="B356" s="77" t="s">
        <v>150</v>
      </c>
      <c r="C356" s="64"/>
      <c r="D356" s="64"/>
      <c r="E356" s="78"/>
      <c r="F356" s="65"/>
    </row>
    <row r="357" spans="1:6" s="15" customFormat="1" hidden="1">
      <c r="A357" s="181"/>
      <c r="B357" s="77" t="s">
        <v>151</v>
      </c>
      <c r="C357" s="60"/>
      <c r="D357" s="64"/>
      <c r="E357" s="78"/>
      <c r="F357" s="65"/>
    </row>
    <row r="358" spans="1:6" s="15" customFormat="1" hidden="1">
      <c r="A358" s="181"/>
      <c r="B358" s="77" t="s">
        <v>170</v>
      </c>
      <c r="C358" s="60">
        <v>329</v>
      </c>
      <c r="D358" s="60" t="s">
        <v>152</v>
      </c>
      <c r="E358" s="18">
        <v>14.1</v>
      </c>
      <c r="F358" s="4">
        <f>C358*E358</f>
        <v>4638.8999999999996</v>
      </c>
    </row>
    <row r="359" spans="1:6" s="15" customFormat="1" ht="30" hidden="1">
      <c r="A359" s="182" t="s">
        <v>153</v>
      </c>
      <c r="B359" s="77" t="s">
        <v>171</v>
      </c>
      <c r="C359" s="64"/>
      <c r="D359" s="64"/>
      <c r="E359" s="78"/>
      <c r="F359" s="4"/>
    </row>
    <row r="360" spans="1:6" s="15" customFormat="1" hidden="1">
      <c r="A360" s="183"/>
      <c r="B360" s="77" t="s">
        <v>154</v>
      </c>
      <c r="C360" s="60">
        <v>9.4</v>
      </c>
      <c r="D360" s="60" t="s">
        <v>155</v>
      </c>
      <c r="E360" s="18">
        <v>166.4</v>
      </c>
      <c r="F360" s="4">
        <f t="shared" ref="F360:F367" si="7">C360*E360</f>
        <v>1564.16</v>
      </c>
    </row>
    <row r="361" spans="1:6" s="15" customFormat="1" ht="30" hidden="1">
      <c r="A361" s="182" t="s">
        <v>172</v>
      </c>
      <c r="B361" s="77" t="s">
        <v>173</v>
      </c>
      <c r="C361" s="64"/>
      <c r="D361" s="64"/>
      <c r="E361" s="78"/>
      <c r="F361" s="4"/>
    </row>
    <row r="362" spans="1:6" hidden="1">
      <c r="A362" s="183"/>
      <c r="B362" s="77" t="s">
        <v>174</v>
      </c>
      <c r="C362" s="60">
        <v>26.67</v>
      </c>
      <c r="D362" s="60" t="s">
        <v>155</v>
      </c>
      <c r="E362" s="18">
        <v>580.5</v>
      </c>
      <c r="F362" s="4">
        <f t="shared" si="7"/>
        <v>15481.935000000001</v>
      </c>
    </row>
    <row r="363" spans="1:6" ht="30" hidden="1">
      <c r="A363" s="182" t="s">
        <v>175</v>
      </c>
      <c r="B363" s="77" t="s">
        <v>160</v>
      </c>
      <c r="C363" s="60"/>
      <c r="D363" s="64"/>
      <c r="E363" s="78"/>
      <c r="F363" s="4"/>
    </row>
    <row r="364" spans="1:6" hidden="1">
      <c r="A364" s="183"/>
      <c r="B364" s="77" t="s">
        <v>176</v>
      </c>
      <c r="C364" s="60">
        <v>12</v>
      </c>
      <c r="D364" s="60" t="s">
        <v>155</v>
      </c>
      <c r="E364" s="18">
        <v>7387.2</v>
      </c>
      <c r="F364" s="4">
        <f t="shared" si="7"/>
        <v>88646.399999999994</v>
      </c>
    </row>
    <row r="365" spans="1:6" hidden="1">
      <c r="A365" s="88" t="s">
        <v>177</v>
      </c>
      <c r="B365" s="77" t="s">
        <v>156</v>
      </c>
      <c r="C365" s="60">
        <v>3720</v>
      </c>
      <c r="D365" s="60" t="s">
        <v>178</v>
      </c>
      <c r="E365" s="18">
        <v>57</v>
      </c>
      <c r="F365" s="4">
        <f t="shared" si="7"/>
        <v>212040</v>
      </c>
    </row>
    <row r="366" spans="1:6" ht="30" hidden="1">
      <c r="A366" s="182" t="s">
        <v>179</v>
      </c>
      <c r="B366" s="77" t="s">
        <v>157</v>
      </c>
      <c r="C366" s="64"/>
      <c r="D366" s="64"/>
      <c r="E366" s="78"/>
      <c r="F366" s="4"/>
    </row>
    <row r="367" spans="1:6" ht="18" hidden="1">
      <c r="A367" s="199"/>
      <c r="B367" s="81" t="s">
        <v>158</v>
      </c>
      <c r="C367" s="60">
        <v>120</v>
      </c>
      <c r="D367" s="60" t="s">
        <v>159</v>
      </c>
      <c r="E367" s="18">
        <v>299.7</v>
      </c>
      <c r="F367" s="4">
        <f t="shared" si="7"/>
        <v>35964</v>
      </c>
    </row>
    <row r="368" spans="1:6" hidden="1">
      <c r="A368" s="84"/>
      <c r="B368" s="85"/>
      <c r="C368" s="80"/>
      <c r="D368" s="64"/>
      <c r="E368" s="67" t="s">
        <v>161</v>
      </c>
      <c r="F368" s="6">
        <f>SUM(F356:F367)</f>
        <v>358335.39500000002</v>
      </c>
    </row>
    <row r="369" spans="1:7" hidden="1">
      <c r="A369" s="86"/>
      <c r="B369" s="87"/>
      <c r="C369" s="184" t="s">
        <v>180</v>
      </c>
      <c r="D369" s="185"/>
      <c r="E369" s="185"/>
      <c r="F369" s="4">
        <v>16291.06</v>
      </c>
    </row>
    <row r="370" spans="1:7" ht="30" hidden="1">
      <c r="A370" s="82">
        <v>7</v>
      </c>
      <c r="B370" s="83" t="s">
        <v>169</v>
      </c>
      <c r="C370" s="60">
        <v>4.42</v>
      </c>
      <c r="D370" s="60" t="s">
        <v>162</v>
      </c>
      <c r="E370" s="68">
        <v>87750</v>
      </c>
      <c r="F370" s="4">
        <f t="shared" ref="F370:F376" si="8">C370*E370</f>
        <v>387855</v>
      </c>
    </row>
    <row r="371" spans="1:7" hidden="1">
      <c r="A371" s="88">
        <v>8</v>
      </c>
      <c r="B371" s="77" t="s">
        <v>163</v>
      </c>
      <c r="C371" s="60">
        <v>1</v>
      </c>
      <c r="D371" s="60" t="s">
        <v>164</v>
      </c>
      <c r="E371" s="60" t="s">
        <v>8</v>
      </c>
      <c r="F371" s="4">
        <v>45000</v>
      </c>
    </row>
    <row r="372" spans="1:7" hidden="1">
      <c r="A372" s="88">
        <v>9</v>
      </c>
      <c r="B372" s="77" t="s">
        <v>181</v>
      </c>
      <c r="C372" s="60">
        <v>2</v>
      </c>
      <c r="D372" s="60" t="s">
        <v>164</v>
      </c>
      <c r="E372" s="68">
        <v>13500</v>
      </c>
      <c r="F372" s="4">
        <f t="shared" si="8"/>
        <v>27000</v>
      </c>
    </row>
    <row r="373" spans="1:7" ht="30" hidden="1">
      <c r="A373" s="88">
        <v>10</v>
      </c>
      <c r="B373" s="77" t="s">
        <v>186</v>
      </c>
      <c r="C373" s="60">
        <v>1</v>
      </c>
      <c r="D373" s="60" t="s">
        <v>164</v>
      </c>
      <c r="E373" s="60" t="s">
        <v>8</v>
      </c>
      <c r="F373" s="4">
        <v>25000</v>
      </c>
    </row>
    <row r="374" spans="1:7" hidden="1">
      <c r="A374" s="88">
        <v>11</v>
      </c>
      <c r="B374" s="77" t="s">
        <v>187</v>
      </c>
      <c r="C374" s="60">
        <v>2</v>
      </c>
      <c r="D374" s="60" t="s">
        <v>164</v>
      </c>
      <c r="E374" s="68">
        <v>54000</v>
      </c>
      <c r="F374" s="4">
        <f t="shared" si="8"/>
        <v>108000</v>
      </c>
    </row>
    <row r="375" spans="1:7" hidden="1">
      <c r="A375" s="88">
        <v>12</v>
      </c>
      <c r="B375" s="77" t="s">
        <v>182</v>
      </c>
      <c r="C375" s="60">
        <v>184</v>
      </c>
      <c r="D375" s="60" t="s">
        <v>183</v>
      </c>
      <c r="E375" s="60">
        <v>59.22</v>
      </c>
      <c r="F375" s="4">
        <f t="shared" si="8"/>
        <v>10896.48</v>
      </c>
    </row>
    <row r="376" spans="1:7" hidden="1">
      <c r="A376" s="88">
        <v>13</v>
      </c>
      <c r="B376" s="77" t="s">
        <v>184</v>
      </c>
      <c r="C376" s="60">
        <v>77.28</v>
      </c>
      <c r="D376" s="60" t="s">
        <v>183</v>
      </c>
      <c r="E376" s="60">
        <v>46.12</v>
      </c>
      <c r="F376" s="4">
        <f t="shared" si="8"/>
        <v>3564.1535999999996</v>
      </c>
    </row>
    <row r="377" spans="1:7" hidden="1">
      <c r="A377" s="88">
        <v>14</v>
      </c>
      <c r="B377" s="77" t="s">
        <v>185</v>
      </c>
      <c r="C377" s="60" t="s">
        <v>7</v>
      </c>
      <c r="D377" s="60" t="s">
        <v>7</v>
      </c>
      <c r="E377" s="60" t="s">
        <v>8</v>
      </c>
      <c r="F377" s="4">
        <v>13500</v>
      </c>
    </row>
    <row r="378" spans="1:7" hidden="1">
      <c r="A378" s="64"/>
      <c r="B378" s="66"/>
      <c r="C378" s="64"/>
      <c r="D378" s="64"/>
      <c r="E378" s="67" t="s">
        <v>165</v>
      </c>
      <c r="F378" s="6">
        <f>SUM(F368:F377)</f>
        <v>995442.08860000002</v>
      </c>
    </row>
    <row r="379" spans="1:7" ht="30" hidden="1">
      <c r="A379" s="64"/>
      <c r="B379" s="77" t="s">
        <v>166</v>
      </c>
      <c r="C379" s="60"/>
      <c r="D379" s="64"/>
      <c r="E379" s="79"/>
      <c r="F379" s="4">
        <v>28045.599999999999</v>
      </c>
    </row>
    <row r="380" spans="1:7" hidden="1">
      <c r="A380" s="63"/>
      <c r="B380" s="62"/>
      <c r="C380" s="63"/>
      <c r="D380" s="63"/>
      <c r="E380" s="67" t="s">
        <v>167</v>
      </c>
      <c r="F380" s="6">
        <f>SUM(F378:F379)</f>
        <v>1023487.6886</v>
      </c>
    </row>
    <row r="381" spans="1:7" hidden="1">
      <c r="A381" s="63"/>
      <c r="B381" s="62"/>
      <c r="C381" s="63"/>
      <c r="D381" s="63"/>
      <c r="E381" s="67" t="s">
        <v>168</v>
      </c>
      <c r="F381" s="6">
        <v>1023488</v>
      </c>
    </row>
    <row r="382" spans="1:7" hidden="1">
      <c r="A382" s="63"/>
      <c r="B382" s="191" t="s">
        <v>188</v>
      </c>
      <c r="C382" s="191"/>
      <c r="D382" s="191"/>
      <c r="E382" s="191"/>
      <c r="F382" s="191"/>
      <c r="G382"/>
    </row>
    <row r="383" spans="1:7" hidden="1"/>
    <row r="390" spans="2:2">
      <c r="B390" s="180">
        <v>181</v>
      </c>
    </row>
  </sheetData>
  <mergeCells count="56">
    <mergeCell ref="B382:F382"/>
    <mergeCell ref="A361:A362"/>
    <mergeCell ref="A363:A364"/>
    <mergeCell ref="A366:A367"/>
    <mergeCell ref="B14:F14"/>
    <mergeCell ref="A265:F265"/>
    <mergeCell ref="A266:F266"/>
    <mergeCell ref="A310:F310"/>
    <mergeCell ref="A311:F311"/>
    <mergeCell ref="A264:F264"/>
    <mergeCell ref="A267:A268"/>
    <mergeCell ref="B267:B268"/>
    <mergeCell ref="C267:C268"/>
    <mergeCell ref="A33:F33"/>
    <mergeCell ref="A36:A37"/>
    <mergeCell ref="D36:D37"/>
    <mergeCell ref="A1:F1"/>
    <mergeCell ref="B223:F223"/>
    <mergeCell ref="A171:F171"/>
    <mergeCell ref="A174:A175"/>
    <mergeCell ref="B174:B175"/>
    <mergeCell ref="C174:C175"/>
    <mergeCell ref="D174:D175"/>
    <mergeCell ref="B161:E161"/>
    <mergeCell ref="B163:F163"/>
    <mergeCell ref="A172:F172"/>
    <mergeCell ref="A173:F173"/>
    <mergeCell ref="A34:F34"/>
    <mergeCell ref="A35:F35"/>
    <mergeCell ref="A126:F126"/>
    <mergeCell ref="B36:B37"/>
    <mergeCell ref="A13:E13"/>
    <mergeCell ref="B86:F86"/>
    <mergeCell ref="C36:C37"/>
    <mergeCell ref="A125:F125"/>
    <mergeCell ref="A128:A129"/>
    <mergeCell ref="B128:B129"/>
    <mergeCell ref="C128:C129"/>
    <mergeCell ref="D128:D129"/>
    <mergeCell ref="B327:E327"/>
    <mergeCell ref="D267:D268"/>
    <mergeCell ref="A309:F309"/>
    <mergeCell ref="A312:A313"/>
    <mergeCell ref="B312:B313"/>
    <mergeCell ref="C312:C313"/>
    <mergeCell ref="D312:D313"/>
    <mergeCell ref="B301:F301"/>
    <mergeCell ref="A356:A358"/>
    <mergeCell ref="A359:A360"/>
    <mergeCell ref="C369:E369"/>
    <mergeCell ref="A352:F352"/>
    <mergeCell ref="A353:F353"/>
    <mergeCell ref="A354:A355"/>
    <mergeCell ref="B354:B355"/>
    <mergeCell ref="C354:C355"/>
    <mergeCell ref="D354:D355"/>
  </mergeCells>
  <pageMargins left="0.45" right="0.2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90"/>
  <sheetViews>
    <sheetView tabSelected="1" showWhiteSpace="0" workbookViewId="0">
      <selection activeCell="H3" sqref="H3"/>
    </sheetView>
  </sheetViews>
  <sheetFormatPr defaultRowHeight="15"/>
  <cols>
    <col min="1" max="1" width="6.42578125" style="115" customWidth="1"/>
    <col min="2" max="2" width="43.42578125" style="93" customWidth="1"/>
    <col min="3" max="3" width="6" style="115" bestFit="1" customWidth="1"/>
    <col min="4" max="4" width="8.140625" style="117" customWidth="1"/>
    <col min="5" max="5" width="13.140625" style="118" customWidth="1"/>
    <col min="6" max="6" width="14.28515625" style="119" customWidth="1"/>
    <col min="7" max="7" width="10.5703125" style="93" bestFit="1" customWidth="1"/>
    <col min="8" max="8" width="9.5703125" style="93" bestFit="1" customWidth="1"/>
    <col min="9" max="16384" width="9.140625" style="93"/>
  </cols>
  <sheetData>
    <row r="1" spans="1:7" ht="57.75" customHeight="1">
      <c r="A1" s="193" t="s">
        <v>213</v>
      </c>
      <c r="B1" s="193"/>
      <c r="C1" s="193"/>
      <c r="D1" s="193"/>
      <c r="E1" s="193"/>
      <c r="F1" s="193"/>
      <c r="G1" s="92"/>
    </row>
    <row r="2" spans="1:7" ht="17.25">
      <c r="A2" s="94" t="s">
        <v>200</v>
      </c>
      <c r="B2" s="95" t="s">
        <v>201</v>
      </c>
      <c r="C2" s="94"/>
      <c r="D2" s="96"/>
      <c r="E2" s="94"/>
      <c r="F2" s="94"/>
      <c r="G2" s="92"/>
    </row>
    <row r="3" spans="1:7" ht="30">
      <c r="A3" s="97" t="s">
        <v>0</v>
      </c>
      <c r="B3" s="97" t="s">
        <v>189</v>
      </c>
      <c r="C3" s="97" t="s">
        <v>3</v>
      </c>
      <c r="D3" s="98" t="s">
        <v>190</v>
      </c>
      <c r="E3" s="99" t="s">
        <v>9</v>
      </c>
      <c r="F3" s="100" t="s">
        <v>10</v>
      </c>
    </row>
    <row r="4" spans="1:7" ht="45">
      <c r="A4" s="101">
        <v>1</v>
      </c>
      <c r="B4" s="102" t="s">
        <v>205</v>
      </c>
      <c r="C4" s="103" t="s">
        <v>14</v>
      </c>
      <c r="D4" s="104">
        <v>2</v>
      </c>
      <c r="E4" s="105"/>
      <c r="F4" s="106"/>
    </row>
    <row r="5" spans="1:7" ht="45">
      <c r="A5" s="107">
        <v>2</v>
      </c>
      <c r="B5" s="108" t="s">
        <v>206</v>
      </c>
      <c r="C5" s="107" t="s">
        <v>14</v>
      </c>
      <c r="D5" s="109">
        <v>2</v>
      </c>
      <c r="E5" s="110"/>
      <c r="F5" s="111"/>
    </row>
    <row r="6" spans="1:7" ht="45">
      <c r="A6" s="107">
        <v>3</v>
      </c>
      <c r="B6" s="108" t="s">
        <v>202</v>
      </c>
      <c r="C6" s="107" t="s">
        <v>14</v>
      </c>
      <c r="D6" s="104">
        <v>2</v>
      </c>
      <c r="E6" s="110"/>
      <c r="F6" s="111"/>
    </row>
    <row r="7" spans="1:7" ht="30">
      <c r="A7" s="107">
        <v>4</v>
      </c>
      <c r="B7" s="108" t="s">
        <v>203</v>
      </c>
      <c r="C7" s="107" t="s">
        <v>14</v>
      </c>
      <c r="D7" s="109">
        <v>2</v>
      </c>
      <c r="E7" s="110"/>
      <c r="F7" s="111"/>
    </row>
    <row r="8" spans="1:7" ht="22.5" customHeight="1">
      <c r="A8" s="173">
        <v>5</v>
      </c>
      <c r="B8" s="174" t="s">
        <v>207</v>
      </c>
      <c r="C8" s="107" t="s">
        <v>14</v>
      </c>
      <c r="D8" s="104">
        <v>2</v>
      </c>
      <c r="E8" s="112"/>
      <c r="F8" s="175"/>
    </row>
    <row r="9" spans="1:7">
      <c r="A9" s="201" t="s">
        <v>210</v>
      </c>
      <c r="B9" s="201"/>
      <c r="C9" s="201"/>
      <c r="D9" s="201"/>
      <c r="E9" s="201"/>
      <c r="F9" s="114"/>
    </row>
    <row r="10" spans="1:7">
      <c r="A10" s="202" t="s">
        <v>208</v>
      </c>
      <c r="B10" s="202"/>
      <c r="C10" s="202"/>
      <c r="D10" s="202"/>
      <c r="E10" s="202"/>
      <c r="F10" s="121"/>
    </row>
    <row r="11" spans="1:7">
      <c r="D11" s="115"/>
      <c r="E11" s="115"/>
      <c r="F11" s="116"/>
    </row>
    <row r="12" spans="1:7">
      <c r="D12" s="115"/>
      <c r="E12" s="115"/>
      <c r="F12" s="116"/>
    </row>
    <row r="13" spans="1:7">
      <c r="D13" s="115"/>
      <c r="E13" s="115"/>
      <c r="F13" s="116"/>
    </row>
    <row r="14" spans="1:7">
      <c r="D14" s="115"/>
      <c r="E14" s="115"/>
      <c r="F14" s="116"/>
    </row>
    <row r="15" spans="1:7">
      <c r="D15" s="115"/>
      <c r="E15" s="115"/>
      <c r="F15" s="116"/>
    </row>
    <row r="16" spans="1:7">
      <c r="D16" s="115"/>
      <c r="E16" s="115"/>
      <c r="F16" s="116"/>
    </row>
    <row r="17" spans="1:6">
      <c r="D17" s="115"/>
      <c r="E17" s="115"/>
      <c r="F17" s="116"/>
    </row>
    <row r="18" spans="1:6">
      <c r="D18" s="115"/>
      <c r="E18" s="115"/>
      <c r="F18" s="116"/>
    </row>
    <row r="19" spans="1:6">
      <c r="D19" s="115"/>
      <c r="E19" s="115"/>
      <c r="F19" s="116"/>
    </row>
    <row r="20" spans="1:6">
      <c r="D20" s="115"/>
      <c r="E20" s="115"/>
      <c r="F20" s="116"/>
    </row>
    <row r="21" spans="1:6">
      <c r="D21" s="115"/>
      <c r="E21" s="115"/>
      <c r="F21" s="116"/>
    </row>
    <row r="22" spans="1:6">
      <c r="D22" s="115"/>
      <c r="E22" s="115"/>
      <c r="F22" s="116"/>
    </row>
    <row r="23" spans="1:6">
      <c r="D23" s="115"/>
      <c r="E23" s="115"/>
      <c r="F23" s="116"/>
    </row>
    <row r="24" spans="1:6">
      <c r="D24" s="115"/>
      <c r="E24" s="115"/>
      <c r="F24" s="116"/>
    </row>
    <row r="25" spans="1:6">
      <c r="D25" s="115"/>
      <c r="E25" s="115"/>
      <c r="F25" s="116"/>
    </row>
    <row r="26" spans="1:6">
      <c r="D26" s="115"/>
      <c r="E26" s="115"/>
      <c r="F26" s="116"/>
    </row>
    <row r="27" spans="1:6">
      <c r="D27" s="115"/>
      <c r="E27" s="115"/>
      <c r="F27" s="116"/>
    </row>
    <row r="28" spans="1:6" hidden="1"/>
    <row r="29" spans="1:6" ht="17.25" hidden="1">
      <c r="A29" s="200" t="s">
        <v>107</v>
      </c>
      <c r="B29" s="200"/>
      <c r="C29" s="200"/>
      <c r="D29" s="200"/>
      <c r="E29" s="200"/>
      <c r="F29" s="200"/>
    </row>
    <row r="30" spans="1:6" ht="17.25" hidden="1">
      <c r="A30" s="200" t="s">
        <v>116</v>
      </c>
      <c r="B30" s="200"/>
      <c r="C30" s="200"/>
      <c r="D30" s="200"/>
      <c r="E30" s="200"/>
      <c r="F30" s="200"/>
    </row>
    <row r="31" spans="1:6" ht="17.25" hidden="1">
      <c r="A31" s="193" t="s">
        <v>117</v>
      </c>
      <c r="B31" s="193"/>
      <c r="C31" s="193"/>
      <c r="D31" s="193"/>
      <c r="E31" s="193"/>
      <c r="F31" s="193"/>
    </row>
    <row r="32" spans="1:6" hidden="1">
      <c r="A32" s="204" t="s">
        <v>0</v>
      </c>
      <c r="B32" s="204" t="s">
        <v>1</v>
      </c>
      <c r="C32" s="204" t="s">
        <v>3</v>
      </c>
      <c r="D32" s="205" t="s">
        <v>2</v>
      </c>
      <c r="E32" s="99" t="s">
        <v>4</v>
      </c>
      <c r="F32" s="100" t="s">
        <v>5</v>
      </c>
    </row>
    <row r="33" spans="1:6" ht="14.25" hidden="1" customHeight="1">
      <c r="A33" s="204"/>
      <c r="B33" s="204"/>
      <c r="C33" s="204"/>
      <c r="D33" s="205"/>
      <c r="E33" s="99" t="s">
        <v>6</v>
      </c>
      <c r="F33" s="100" t="s">
        <v>6</v>
      </c>
    </row>
    <row r="34" spans="1:6" hidden="1">
      <c r="A34" s="120">
        <v>1</v>
      </c>
      <c r="B34" s="121" t="s">
        <v>105</v>
      </c>
      <c r="C34" s="120" t="s">
        <v>15</v>
      </c>
      <c r="D34" s="122">
        <v>2</v>
      </c>
      <c r="E34" s="123">
        <v>7500</v>
      </c>
      <c r="F34" s="124">
        <f>D34*E34</f>
        <v>15000</v>
      </c>
    </row>
    <row r="35" spans="1:6" hidden="1">
      <c r="A35" s="120">
        <v>2</v>
      </c>
      <c r="B35" s="121" t="s">
        <v>23</v>
      </c>
      <c r="C35" s="120" t="s">
        <v>16</v>
      </c>
      <c r="D35" s="122">
        <v>150</v>
      </c>
      <c r="E35" s="123">
        <v>98</v>
      </c>
      <c r="F35" s="124">
        <f t="shared" ref="F35:F61" si="0">D35*E35</f>
        <v>14700</v>
      </c>
    </row>
    <row r="36" spans="1:6" hidden="1">
      <c r="A36" s="120">
        <v>3</v>
      </c>
      <c r="B36" s="121" t="s">
        <v>24</v>
      </c>
      <c r="C36" s="120" t="s">
        <v>16</v>
      </c>
      <c r="D36" s="122">
        <v>20</v>
      </c>
      <c r="E36" s="123">
        <v>98</v>
      </c>
      <c r="F36" s="124">
        <f t="shared" si="0"/>
        <v>1960</v>
      </c>
    </row>
    <row r="37" spans="1:6" hidden="1">
      <c r="A37" s="120">
        <v>4</v>
      </c>
      <c r="B37" s="121" t="s">
        <v>25</v>
      </c>
      <c r="C37" s="120" t="s">
        <v>16</v>
      </c>
      <c r="D37" s="122">
        <v>10</v>
      </c>
      <c r="E37" s="123">
        <v>98</v>
      </c>
      <c r="F37" s="124">
        <f t="shared" si="0"/>
        <v>980</v>
      </c>
    </row>
    <row r="38" spans="1:6" hidden="1">
      <c r="A38" s="120">
        <v>5</v>
      </c>
      <c r="B38" s="121" t="s">
        <v>26</v>
      </c>
      <c r="C38" s="120" t="s">
        <v>14</v>
      </c>
      <c r="D38" s="122">
        <v>1</v>
      </c>
      <c r="E38" s="123">
        <v>11960</v>
      </c>
      <c r="F38" s="124">
        <f t="shared" si="0"/>
        <v>11960</v>
      </c>
    </row>
    <row r="39" spans="1:6" hidden="1">
      <c r="A39" s="120">
        <v>6</v>
      </c>
      <c r="B39" s="121" t="s">
        <v>108</v>
      </c>
      <c r="C39" s="120" t="s">
        <v>14</v>
      </c>
      <c r="D39" s="122">
        <v>1</v>
      </c>
      <c r="E39" s="123">
        <v>5824</v>
      </c>
      <c r="F39" s="124">
        <f t="shared" si="0"/>
        <v>5824</v>
      </c>
    </row>
    <row r="40" spans="1:6" hidden="1">
      <c r="A40" s="120">
        <v>7</v>
      </c>
      <c r="B40" s="121" t="s">
        <v>28</v>
      </c>
      <c r="C40" s="120" t="s">
        <v>36</v>
      </c>
      <c r="D40" s="122">
        <v>0.02</v>
      </c>
      <c r="E40" s="123">
        <v>20131</v>
      </c>
      <c r="F40" s="124">
        <f t="shared" si="0"/>
        <v>402.62</v>
      </c>
    </row>
    <row r="41" spans="1:6" ht="30" hidden="1">
      <c r="A41" s="120">
        <v>8</v>
      </c>
      <c r="B41" s="125" t="s">
        <v>142</v>
      </c>
      <c r="C41" s="120" t="s">
        <v>15</v>
      </c>
      <c r="D41" s="122">
        <v>1</v>
      </c>
      <c r="E41" s="123">
        <v>307869</v>
      </c>
      <c r="F41" s="124">
        <f t="shared" si="0"/>
        <v>307869</v>
      </c>
    </row>
    <row r="42" spans="1:6" hidden="1">
      <c r="A42" s="120">
        <v>9</v>
      </c>
      <c r="B42" s="121" t="s">
        <v>109</v>
      </c>
      <c r="C42" s="120" t="s">
        <v>37</v>
      </c>
      <c r="D42" s="122">
        <v>25</v>
      </c>
      <c r="E42" s="123">
        <v>550</v>
      </c>
      <c r="F42" s="124">
        <f t="shared" si="0"/>
        <v>13750</v>
      </c>
    </row>
    <row r="43" spans="1:6" ht="30" hidden="1">
      <c r="A43" s="120">
        <v>10</v>
      </c>
      <c r="B43" s="125" t="s">
        <v>75</v>
      </c>
      <c r="C43" s="120" t="s">
        <v>15</v>
      </c>
      <c r="D43" s="122">
        <v>9</v>
      </c>
      <c r="E43" s="123">
        <v>165</v>
      </c>
      <c r="F43" s="124">
        <f t="shared" si="0"/>
        <v>1485</v>
      </c>
    </row>
    <row r="44" spans="1:6" ht="30" hidden="1">
      <c r="A44" s="120">
        <v>11</v>
      </c>
      <c r="B44" s="125" t="s">
        <v>144</v>
      </c>
      <c r="C44" s="120" t="s">
        <v>15</v>
      </c>
      <c r="D44" s="122">
        <v>3</v>
      </c>
      <c r="E44" s="123">
        <v>27</v>
      </c>
      <c r="F44" s="124">
        <f t="shared" si="0"/>
        <v>81</v>
      </c>
    </row>
    <row r="45" spans="1:6" ht="30" hidden="1">
      <c r="A45" s="120">
        <v>12</v>
      </c>
      <c r="B45" s="125" t="s">
        <v>143</v>
      </c>
      <c r="C45" s="120" t="s">
        <v>18</v>
      </c>
      <c r="D45" s="122">
        <v>20</v>
      </c>
      <c r="E45" s="123">
        <v>150</v>
      </c>
      <c r="F45" s="124">
        <f t="shared" si="0"/>
        <v>3000</v>
      </c>
    </row>
    <row r="46" spans="1:6" hidden="1">
      <c r="A46" s="120">
        <v>13</v>
      </c>
      <c r="B46" s="125" t="s">
        <v>141</v>
      </c>
      <c r="C46" s="120" t="s">
        <v>15</v>
      </c>
      <c r="D46" s="122">
        <v>1</v>
      </c>
      <c r="E46" s="123">
        <v>15200</v>
      </c>
      <c r="F46" s="124">
        <f t="shared" si="0"/>
        <v>15200</v>
      </c>
    </row>
    <row r="47" spans="1:6" hidden="1">
      <c r="A47" s="120">
        <v>14</v>
      </c>
      <c r="B47" s="121" t="s">
        <v>110</v>
      </c>
      <c r="C47" s="120" t="s">
        <v>15</v>
      </c>
      <c r="D47" s="122">
        <v>3</v>
      </c>
      <c r="E47" s="123">
        <v>12500</v>
      </c>
      <c r="F47" s="124">
        <f t="shared" si="0"/>
        <v>37500</v>
      </c>
    </row>
    <row r="48" spans="1:6" hidden="1">
      <c r="A48" s="120">
        <v>15</v>
      </c>
      <c r="B48" s="121" t="s">
        <v>113</v>
      </c>
      <c r="C48" s="120"/>
      <c r="D48" s="122">
        <v>5</v>
      </c>
      <c r="E48" s="123">
        <v>390</v>
      </c>
      <c r="F48" s="124">
        <f t="shared" si="0"/>
        <v>1950</v>
      </c>
    </row>
    <row r="49" spans="1:6" hidden="1">
      <c r="A49" s="120">
        <v>16</v>
      </c>
      <c r="B49" s="121" t="s">
        <v>21</v>
      </c>
      <c r="C49" s="120" t="s">
        <v>38</v>
      </c>
      <c r="D49" s="122">
        <v>6</v>
      </c>
      <c r="E49" s="123">
        <v>390</v>
      </c>
      <c r="F49" s="124">
        <f t="shared" si="0"/>
        <v>2340</v>
      </c>
    </row>
    <row r="50" spans="1:6" hidden="1">
      <c r="A50" s="120">
        <v>17</v>
      </c>
      <c r="B50" s="121" t="s">
        <v>31</v>
      </c>
      <c r="C50" s="120" t="s">
        <v>22</v>
      </c>
      <c r="D50" s="122">
        <v>0.4</v>
      </c>
      <c r="E50" s="123">
        <v>1300</v>
      </c>
      <c r="F50" s="124">
        <f t="shared" si="0"/>
        <v>520</v>
      </c>
    </row>
    <row r="51" spans="1:6" hidden="1">
      <c r="A51" s="120">
        <v>18</v>
      </c>
      <c r="B51" s="121" t="s">
        <v>76</v>
      </c>
      <c r="C51" s="120" t="s">
        <v>22</v>
      </c>
      <c r="D51" s="122">
        <v>0.2</v>
      </c>
      <c r="E51" s="123">
        <v>1400</v>
      </c>
      <c r="F51" s="124">
        <f t="shared" si="0"/>
        <v>280</v>
      </c>
    </row>
    <row r="52" spans="1:6" ht="30" hidden="1">
      <c r="A52" s="120">
        <v>19</v>
      </c>
      <c r="B52" s="125" t="s">
        <v>33</v>
      </c>
      <c r="C52" s="120" t="s">
        <v>37</v>
      </c>
      <c r="D52" s="122">
        <v>10</v>
      </c>
      <c r="E52" s="123">
        <v>215</v>
      </c>
      <c r="F52" s="124">
        <f t="shared" si="0"/>
        <v>2150</v>
      </c>
    </row>
    <row r="53" spans="1:6" hidden="1">
      <c r="A53" s="120">
        <v>20</v>
      </c>
      <c r="B53" s="121" t="s">
        <v>34</v>
      </c>
      <c r="C53" s="120" t="s">
        <v>37</v>
      </c>
      <c r="D53" s="122">
        <v>13</v>
      </c>
      <c r="E53" s="123">
        <v>340</v>
      </c>
      <c r="F53" s="124">
        <f t="shared" si="0"/>
        <v>4420</v>
      </c>
    </row>
    <row r="54" spans="1:6" hidden="1">
      <c r="A54" s="120">
        <v>21</v>
      </c>
      <c r="B54" s="121" t="s">
        <v>13</v>
      </c>
      <c r="C54" s="120" t="s">
        <v>19</v>
      </c>
      <c r="D54" s="122"/>
      <c r="E54" s="123"/>
      <c r="F54" s="124">
        <v>4050</v>
      </c>
    </row>
    <row r="55" spans="1:6" hidden="1">
      <c r="A55" s="120">
        <v>22</v>
      </c>
      <c r="B55" s="121" t="s">
        <v>35</v>
      </c>
      <c r="C55" s="120" t="s">
        <v>15</v>
      </c>
      <c r="D55" s="122">
        <v>25</v>
      </c>
      <c r="E55" s="123">
        <v>800</v>
      </c>
      <c r="F55" s="124">
        <f t="shared" si="0"/>
        <v>20000</v>
      </c>
    </row>
    <row r="56" spans="1:6" hidden="1">
      <c r="A56" s="120">
        <v>23</v>
      </c>
      <c r="B56" s="121" t="s">
        <v>39</v>
      </c>
      <c r="C56" s="120" t="s">
        <v>79</v>
      </c>
      <c r="D56" s="122">
        <v>1.5</v>
      </c>
      <c r="E56" s="123">
        <v>4590</v>
      </c>
      <c r="F56" s="124">
        <f t="shared" si="0"/>
        <v>6885</v>
      </c>
    </row>
    <row r="57" spans="1:6" hidden="1">
      <c r="A57" s="120">
        <v>24</v>
      </c>
      <c r="B57" s="121" t="s">
        <v>77</v>
      </c>
      <c r="C57" s="120" t="s">
        <v>15</v>
      </c>
      <c r="D57" s="122">
        <v>1</v>
      </c>
      <c r="E57" s="123">
        <v>2000</v>
      </c>
      <c r="F57" s="124">
        <f t="shared" si="0"/>
        <v>2000</v>
      </c>
    </row>
    <row r="58" spans="1:6" ht="30" hidden="1">
      <c r="A58" s="120">
        <v>25</v>
      </c>
      <c r="B58" s="125" t="s">
        <v>40</v>
      </c>
      <c r="C58" s="120" t="s">
        <v>15</v>
      </c>
      <c r="D58" s="122">
        <v>1</v>
      </c>
      <c r="E58" s="123">
        <v>48</v>
      </c>
      <c r="F58" s="124">
        <f t="shared" si="0"/>
        <v>48</v>
      </c>
    </row>
    <row r="59" spans="1:6" hidden="1">
      <c r="A59" s="120">
        <v>23</v>
      </c>
      <c r="B59" s="121" t="s">
        <v>91</v>
      </c>
      <c r="C59" s="120" t="s">
        <v>16</v>
      </c>
      <c r="D59" s="122">
        <v>2</v>
      </c>
      <c r="E59" s="123">
        <v>90</v>
      </c>
      <c r="F59" s="124">
        <f t="shared" si="0"/>
        <v>180</v>
      </c>
    </row>
    <row r="60" spans="1:6" hidden="1">
      <c r="A60" s="120">
        <v>24</v>
      </c>
      <c r="B60" s="121" t="s">
        <v>92</v>
      </c>
      <c r="C60" s="120" t="s">
        <v>16</v>
      </c>
      <c r="D60" s="122">
        <v>1</v>
      </c>
      <c r="E60" s="123">
        <v>90</v>
      </c>
      <c r="F60" s="124">
        <f t="shared" si="0"/>
        <v>90</v>
      </c>
    </row>
    <row r="61" spans="1:6" hidden="1">
      <c r="A61" s="120">
        <v>25</v>
      </c>
      <c r="B61" s="121" t="s">
        <v>93</v>
      </c>
      <c r="C61" s="120" t="s">
        <v>16</v>
      </c>
      <c r="D61" s="122">
        <v>2.5</v>
      </c>
      <c r="E61" s="123">
        <v>90</v>
      </c>
      <c r="F61" s="124">
        <f t="shared" si="0"/>
        <v>225</v>
      </c>
    </row>
    <row r="62" spans="1:6" hidden="1">
      <c r="A62" s="120">
        <v>26</v>
      </c>
      <c r="B62" s="121" t="s">
        <v>94</v>
      </c>
      <c r="C62" s="120" t="s">
        <v>16</v>
      </c>
      <c r="D62" s="122">
        <v>2</v>
      </c>
      <c r="E62" s="123">
        <v>90</v>
      </c>
      <c r="F62" s="124">
        <f>D62*E62</f>
        <v>180</v>
      </c>
    </row>
    <row r="63" spans="1:6" hidden="1">
      <c r="A63" s="120">
        <v>27</v>
      </c>
      <c r="B63" s="121" t="s">
        <v>41</v>
      </c>
      <c r="C63" s="120" t="s">
        <v>15</v>
      </c>
      <c r="D63" s="122">
        <v>6</v>
      </c>
      <c r="E63" s="123">
        <v>519</v>
      </c>
      <c r="F63" s="124">
        <f t="shared" ref="F63:F72" si="1">D63*E63</f>
        <v>3114</v>
      </c>
    </row>
    <row r="64" spans="1:6" hidden="1">
      <c r="A64" s="120">
        <v>28</v>
      </c>
      <c r="B64" s="121" t="s">
        <v>42</v>
      </c>
      <c r="C64" s="120" t="s">
        <v>15</v>
      </c>
      <c r="D64" s="122">
        <v>3</v>
      </c>
      <c r="E64" s="123">
        <v>50</v>
      </c>
      <c r="F64" s="124">
        <f t="shared" si="1"/>
        <v>150</v>
      </c>
    </row>
    <row r="65" spans="1:7" hidden="1">
      <c r="A65" s="120">
        <v>29</v>
      </c>
      <c r="B65" s="121" t="s">
        <v>78</v>
      </c>
      <c r="C65" s="120" t="s">
        <v>15</v>
      </c>
      <c r="D65" s="122">
        <v>3</v>
      </c>
      <c r="E65" s="123">
        <v>445</v>
      </c>
      <c r="F65" s="124">
        <f t="shared" si="1"/>
        <v>1335</v>
      </c>
    </row>
    <row r="66" spans="1:7" hidden="1">
      <c r="A66" s="120">
        <v>30</v>
      </c>
      <c r="B66" s="121" t="s">
        <v>43</v>
      </c>
      <c r="C66" s="120" t="s">
        <v>15</v>
      </c>
      <c r="D66" s="122">
        <v>4</v>
      </c>
      <c r="E66" s="123">
        <v>1820</v>
      </c>
      <c r="F66" s="124">
        <f t="shared" si="1"/>
        <v>7280</v>
      </c>
    </row>
    <row r="67" spans="1:7" hidden="1">
      <c r="A67" s="120">
        <v>31</v>
      </c>
      <c r="B67" s="121" t="s">
        <v>44</v>
      </c>
      <c r="C67" s="120" t="s">
        <v>15</v>
      </c>
      <c r="D67" s="122">
        <v>2</v>
      </c>
      <c r="E67" s="123">
        <v>935</v>
      </c>
      <c r="F67" s="124">
        <f t="shared" si="1"/>
        <v>1870</v>
      </c>
    </row>
    <row r="68" spans="1:7" hidden="1">
      <c r="A68" s="120">
        <v>32</v>
      </c>
      <c r="B68" s="121" t="s">
        <v>45</v>
      </c>
      <c r="C68" s="120" t="s">
        <v>16</v>
      </c>
      <c r="D68" s="122">
        <v>6</v>
      </c>
      <c r="E68" s="123">
        <v>72</v>
      </c>
      <c r="F68" s="124">
        <f t="shared" si="1"/>
        <v>432</v>
      </c>
    </row>
    <row r="69" spans="1:7" hidden="1">
      <c r="A69" s="120">
        <v>33</v>
      </c>
      <c r="B69" s="121" t="s">
        <v>46</v>
      </c>
      <c r="C69" s="120" t="s">
        <v>15</v>
      </c>
      <c r="D69" s="122">
        <v>2</v>
      </c>
      <c r="E69" s="123">
        <v>57</v>
      </c>
      <c r="F69" s="124">
        <f t="shared" si="1"/>
        <v>114</v>
      </c>
    </row>
    <row r="70" spans="1:7" hidden="1">
      <c r="A70" s="120">
        <v>34</v>
      </c>
      <c r="B70" s="121" t="s">
        <v>47</v>
      </c>
      <c r="C70" s="120" t="s">
        <v>50</v>
      </c>
      <c r="D70" s="122">
        <v>5</v>
      </c>
      <c r="E70" s="123">
        <v>170</v>
      </c>
      <c r="F70" s="124">
        <f t="shared" si="1"/>
        <v>850</v>
      </c>
    </row>
    <row r="71" spans="1:7" hidden="1">
      <c r="A71" s="120">
        <v>35</v>
      </c>
      <c r="B71" s="121" t="s">
        <v>48</v>
      </c>
      <c r="C71" s="120" t="s">
        <v>50</v>
      </c>
      <c r="D71" s="122">
        <v>2</v>
      </c>
      <c r="E71" s="123">
        <v>120</v>
      </c>
      <c r="F71" s="124">
        <f t="shared" si="1"/>
        <v>240</v>
      </c>
    </row>
    <row r="72" spans="1:7" hidden="1">
      <c r="A72" s="120">
        <v>36</v>
      </c>
      <c r="B72" s="121" t="s">
        <v>49</v>
      </c>
      <c r="C72" s="120" t="s">
        <v>15</v>
      </c>
      <c r="D72" s="122">
        <v>3</v>
      </c>
      <c r="E72" s="123">
        <v>42</v>
      </c>
      <c r="F72" s="124">
        <f t="shared" si="1"/>
        <v>126</v>
      </c>
    </row>
    <row r="73" spans="1:7" hidden="1">
      <c r="A73" s="120"/>
      <c r="B73" s="121"/>
      <c r="C73" s="120"/>
      <c r="D73" s="122"/>
      <c r="E73" s="126" t="s">
        <v>128</v>
      </c>
      <c r="F73" s="114">
        <f>SUM(F34:F72)</f>
        <v>490540.62</v>
      </c>
    </row>
    <row r="74" spans="1:7" hidden="1">
      <c r="A74" s="120">
        <v>38</v>
      </c>
      <c r="B74" s="121" t="s">
        <v>127</v>
      </c>
      <c r="C74" s="120"/>
      <c r="D74" s="122"/>
      <c r="E74" s="126"/>
      <c r="F74" s="114">
        <f>5%*F73</f>
        <v>24527.031000000003</v>
      </c>
    </row>
    <row r="75" spans="1:7" hidden="1">
      <c r="A75" s="120">
        <v>39</v>
      </c>
      <c r="B75" s="127" t="s">
        <v>129</v>
      </c>
      <c r="C75" s="120"/>
      <c r="D75" s="122"/>
      <c r="E75" s="126"/>
      <c r="F75" s="114">
        <f>SUM(F73:F74)</f>
        <v>515067.65100000001</v>
      </c>
    </row>
    <row r="76" spans="1:7" hidden="1">
      <c r="A76" s="120">
        <v>40</v>
      </c>
      <c r="B76" s="121" t="s">
        <v>130</v>
      </c>
      <c r="C76" s="120"/>
      <c r="D76" s="122"/>
      <c r="E76" s="113"/>
      <c r="F76" s="124">
        <f>15%*F75</f>
        <v>77260.147649999999</v>
      </c>
    </row>
    <row r="77" spans="1:7" hidden="1">
      <c r="A77" s="120">
        <v>41</v>
      </c>
      <c r="B77" s="125" t="s">
        <v>131</v>
      </c>
      <c r="C77" s="120"/>
      <c r="D77" s="122"/>
      <c r="E77" s="113"/>
      <c r="F77" s="124">
        <f>3%*F75</f>
        <v>15452.02953</v>
      </c>
    </row>
    <row r="78" spans="1:7" hidden="1">
      <c r="A78" s="120">
        <v>42</v>
      </c>
      <c r="B78" s="121" t="s">
        <v>132</v>
      </c>
      <c r="C78" s="120"/>
      <c r="D78" s="122"/>
      <c r="E78" s="113"/>
      <c r="F78" s="124">
        <f>15%*F76</f>
        <v>11589.0221475</v>
      </c>
      <c r="G78" s="128"/>
    </row>
    <row r="79" spans="1:7" ht="60" hidden="1">
      <c r="A79" s="120">
        <v>42</v>
      </c>
      <c r="B79" s="125" t="s">
        <v>133</v>
      </c>
      <c r="C79" s="120"/>
      <c r="D79" s="122"/>
      <c r="E79" s="113"/>
      <c r="F79" s="124">
        <v>500</v>
      </c>
    </row>
    <row r="80" spans="1:7" s="130" customFormat="1" hidden="1">
      <c r="A80" s="97"/>
      <c r="B80" s="97" t="s">
        <v>73</v>
      </c>
      <c r="C80" s="97"/>
      <c r="D80" s="129"/>
      <c r="E80" s="99"/>
      <c r="F80" s="114">
        <f>SUM(F76:F79)+F75</f>
        <v>619868.85032750003</v>
      </c>
    </row>
    <row r="81" spans="1:6" hidden="1">
      <c r="A81" s="128"/>
      <c r="B81" s="131"/>
      <c r="C81" s="128"/>
      <c r="D81" s="132"/>
      <c r="E81" s="99" t="s">
        <v>51</v>
      </c>
      <c r="F81" s="114">
        <f>ROUND(F80,0)</f>
        <v>619869</v>
      </c>
    </row>
    <row r="82" spans="1:6" hidden="1">
      <c r="B82" s="206" t="s">
        <v>139</v>
      </c>
      <c r="C82" s="206"/>
      <c r="D82" s="206"/>
      <c r="E82" s="206"/>
      <c r="F82" s="206"/>
    </row>
    <row r="83" spans="1:6" hidden="1">
      <c r="B83" s="133"/>
      <c r="C83" s="133"/>
      <c r="D83" s="133"/>
      <c r="E83" s="133"/>
      <c r="F83" s="134"/>
    </row>
    <row r="84" spans="1:6" hidden="1">
      <c r="B84" s="133"/>
      <c r="C84" s="133"/>
      <c r="D84" s="133"/>
      <c r="E84" s="133"/>
      <c r="F84" s="134"/>
    </row>
    <row r="85" spans="1:6" hidden="1">
      <c r="B85" s="133"/>
      <c r="C85" s="133"/>
      <c r="D85" s="133"/>
      <c r="E85" s="133"/>
      <c r="F85" s="134"/>
    </row>
    <row r="86" spans="1:6" hidden="1">
      <c r="B86" s="133"/>
      <c r="C86" s="133"/>
      <c r="D86" s="133"/>
      <c r="E86" s="133"/>
      <c r="F86" s="134"/>
    </row>
    <row r="87" spans="1:6" hidden="1">
      <c r="B87" s="133"/>
      <c r="C87" s="133"/>
      <c r="D87" s="133"/>
      <c r="E87" s="133"/>
      <c r="F87" s="134"/>
    </row>
    <row r="88" spans="1:6" hidden="1">
      <c r="B88" s="133"/>
      <c r="C88" s="133"/>
      <c r="D88" s="133"/>
      <c r="E88" s="133"/>
      <c r="F88" s="134"/>
    </row>
    <row r="89" spans="1:6" hidden="1">
      <c r="B89" s="133"/>
      <c r="C89" s="133"/>
      <c r="D89" s="133"/>
      <c r="E89" s="133"/>
      <c r="F89" s="134"/>
    </row>
    <row r="90" spans="1:6" hidden="1">
      <c r="B90" s="133"/>
      <c r="C90" s="133"/>
      <c r="D90" s="133"/>
      <c r="E90" s="133"/>
      <c r="F90" s="134"/>
    </row>
    <row r="91" spans="1:6" hidden="1">
      <c r="B91" s="133"/>
      <c r="C91" s="133"/>
      <c r="D91" s="133"/>
      <c r="E91" s="133"/>
      <c r="F91" s="134"/>
    </row>
    <row r="92" spans="1:6" hidden="1">
      <c r="B92" s="133"/>
      <c r="C92" s="133"/>
      <c r="D92" s="133"/>
      <c r="E92" s="133"/>
      <c r="F92" s="134"/>
    </row>
    <row r="93" spans="1:6" hidden="1">
      <c r="B93" s="133"/>
      <c r="C93" s="133"/>
      <c r="D93" s="133"/>
      <c r="E93" s="133"/>
      <c r="F93" s="134"/>
    </row>
    <row r="94" spans="1:6" hidden="1">
      <c r="B94" s="133"/>
      <c r="C94" s="133"/>
      <c r="D94" s="133"/>
      <c r="E94" s="133"/>
      <c r="F94" s="134"/>
    </row>
    <row r="95" spans="1:6" hidden="1">
      <c r="B95" s="133"/>
      <c r="C95" s="133"/>
      <c r="D95" s="133"/>
      <c r="E95" s="133"/>
      <c r="F95" s="134"/>
    </row>
    <row r="96" spans="1:6" hidden="1">
      <c r="B96" s="133"/>
      <c r="C96" s="133"/>
      <c r="D96" s="133"/>
      <c r="E96" s="133"/>
      <c r="F96" s="134"/>
    </row>
    <row r="97" spans="2:6" hidden="1">
      <c r="B97" s="133"/>
      <c r="C97" s="133"/>
      <c r="D97" s="133"/>
      <c r="E97" s="133"/>
      <c r="F97" s="134"/>
    </row>
    <row r="98" spans="2:6" hidden="1">
      <c r="B98" s="133"/>
      <c r="C98" s="133"/>
      <c r="D98" s="133"/>
      <c r="E98" s="133"/>
      <c r="F98" s="134"/>
    </row>
    <row r="99" spans="2:6" hidden="1">
      <c r="B99" s="133"/>
      <c r="C99" s="133"/>
      <c r="D99" s="133"/>
      <c r="E99" s="133"/>
      <c r="F99" s="134"/>
    </row>
    <row r="100" spans="2:6" hidden="1">
      <c r="B100" s="133"/>
      <c r="C100" s="133"/>
      <c r="D100" s="133"/>
      <c r="E100" s="133"/>
      <c r="F100" s="134"/>
    </row>
    <row r="101" spans="2:6" hidden="1">
      <c r="B101" s="133"/>
      <c r="C101" s="133"/>
      <c r="D101" s="133"/>
      <c r="E101" s="133"/>
      <c r="F101" s="134"/>
    </row>
    <row r="102" spans="2:6" hidden="1">
      <c r="B102" s="133"/>
      <c r="C102" s="133"/>
      <c r="D102" s="133"/>
      <c r="E102" s="133"/>
      <c r="F102" s="134"/>
    </row>
    <row r="103" spans="2:6" hidden="1">
      <c r="B103" s="133"/>
      <c r="C103" s="133"/>
      <c r="D103" s="133"/>
      <c r="E103" s="133"/>
      <c r="F103" s="134"/>
    </row>
    <row r="104" spans="2:6" hidden="1">
      <c r="B104" s="133"/>
      <c r="C104" s="133"/>
      <c r="D104" s="133"/>
      <c r="E104" s="133"/>
      <c r="F104" s="134"/>
    </row>
    <row r="105" spans="2:6" hidden="1">
      <c r="B105" s="133"/>
      <c r="C105" s="133"/>
      <c r="D105" s="133"/>
      <c r="E105" s="133"/>
      <c r="F105" s="134"/>
    </row>
    <row r="106" spans="2:6" hidden="1">
      <c r="B106" s="133"/>
      <c r="C106" s="133"/>
      <c r="D106" s="133"/>
      <c r="E106" s="133"/>
      <c r="F106" s="134"/>
    </row>
    <row r="107" spans="2:6" hidden="1">
      <c r="B107" s="133"/>
      <c r="C107" s="133"/>
      <c r="D107" s="133"/>
      <c r="E107" s="133"/>
      <c r="F107" s="134"/>
    </row>
    <row r="108" spans="2:6" hidden="1">
      <c r="B108" s="133"/>
      <c r="C108" s="133"/>
      <c r="D108" s="133"/>
      <c r="E108" s="133"/>
      <c r="F108" s="134"/>
    </row>
    <row r="109" spans="2:6" hidden="1">
      <c r="B109" s="133"/>
      <c r="C109" s="133"/>
      <c r="D109" s="133"/>
      <c r="E109" s="133"/>
      <c r="F109" s="134"/>
    </row>
    <row r="110" spans="2:6" hidden="1">
      <c r="B110" s="133"/>
      <c r="C110" s="133"/>
      <c r="D110" s="133"/>
      <c r="E110" s="133"/>
      <c r="F110" s="134"/>
    </row>
    <row r="111" spans="2:6" hidden="1">
      <c r="B111" s="133"/>
      <c r="C111" s="133"/>
      <c r="D111" s="133"/>
      <c r="E111" s="133"/>
      <c r="F111" s="134"/>
    </row>
    <row r="112" spans="2:6" hidden="1">
      <c r="B112" s="133"/>
      <c r="C112" s="133"/>
      <c r="D112" s="133"/>
      <c r="E112" s="133"/>
      <c r="F112" s="134"/>
    </row>
    <row r="113" spans="1:7" hidden="1">
      <c r="B113" s="133"/>
      <c r="C113" s="133"/>
      <c r="D113" s="133"/>
      <c r="E113" s="133"/>
      <c r="F113" s="134"/>
    </row>
    <row r="114" spans="1:7" hidden="1">
      <c r="B114" s="133"/>
      <c r="C114" s="133"/>
      <c r="D114" s="133"/>
      <c r="E114" s="133"/>
      <c r="F114" s="134"/>
    </row>
    <row r="115" spans="1:7" hidden="1">
      <c r="B115" s="133"/>
      <c r="C115" s="133"/>
      <c r="D115" s="133"/>
      <c r="E115" s="133"/>
      <c r="F115" s="134"/>
    </row>
    <row r="116" spans="1:7" hidden="1">
      <c r="B116" s="133"/>
      <c r="C116" s="133"/>
      <c r="D116" s="133"/>
      <c r="E116" s="133"/>
      <c r="F116" s="134"/>
    </row>
    <row r="117" spans="1:7" hidden="1">
      <c r="B117" s="133"/>
      <c r="C117" s="133"/>
      <c r="D117" s="133"/>
      <c r="E117" s="133"/>
      <c r="F117" s="134"/>
    </row>
    <row r="118" spans="1:7" hidden="1">
      <c r="B118" s="133"/>
      <c r="C118" s="133"/>
      <c r="D118" s="133"/>
      <c r="E118" s="133"/>
      <c r="F118" s="134"/>
    </row>
    <row r="119" spans="1:7" hidden="1">
      <c r="B119" s="133"/>
      <c r="C119" s="133"/>
      <c r="D119" s="133"/>
      <c r="E119" s="133"/>
      <c r="F119" s="134"/>
    </row>
    <row r="120" spans="1:7" hidden="1">
      <c r="B120" s="133"/>
      <c r="C120" s="133"/>
      <c r="D120" s="133"/>
      <c r="E120" s="133"/>
      <c r="F120" s="134"/>
    </row>
    <row r="121" spans="1:7" ht="17.25" hidden="1">
      <c r="A121" s="200" t="s">
        <v>97</v>
      </c>
      <c r="B121" s="200"/>
      <c r="C121" s="200"/>
      <c r="D121" s="200"/>
      <c r="E121" s="200"/>
      <c r="F121" s="200"/>
      <c r="G121" s="128"/>
    </row>
    <row r="122" spans="1:7" ht="17.25" hidden="1">
      <c r="A122" s="200" t="s">
        <v>118</v>
      </c>
      <c r="B122" s="200"/>
      <c r="C122" s="200"/>
      <c r="D122" s="200"/>
      <c r="E122" s="200"/>
      <c r="F122" s="200"/>
      <c r="G122" s="128"/>
    </row>
    <row r="123" spans="1:7" ht="17.25" hidden="1">
      <c r="A123" s="96"/>
      <c r="B123" s="96"/>
      <c r="C123" s="96"/>
      <c r="D123" s="96"/>
      <c r="E123" s="96"/>
      <c r="F123" s="135"/>
      <c r="G123" s="128"/>
    </row>
    <row r="124" spans="1:7" hidden="1">
      <c r="A124" s="204" t="s">
        <v>0</v>
      </c>
      <c r="B124" s="204" t="s">
        <v>1</v>
      </c>
      <c r="C124" s="204" t="s">
        <v>3</v>
      </c>
      <c r="D124" s="205" t="s">
        <v>2</v>
      </c>
      <c r="E124" s="99" t="s">
        <v>4</v>
      </c>
      <c r="F124" s="100" t="s">
        <v>5</v>
      </c>
      <c r="G124" s="128"/>
    </row>
    <row r="125" spans="1:7" hidden="1">
      <c r="A125" s="204"/>
      <c r="B125" s="204"/>
      <c r="C125" s="204"/>
      <c r="D125" s="205"/>
      <c r="E125" s="99" t="s">
        <v>6</v>
      </c>
      <c r="F125" s="100" t="s">
        <v>6</v>
      </c>
      <c r="G125" s="128"/>
    </row>
    <row r="126" spans="1:7" hidden="1">
      <c r="A126" s="120">
        <v>1</v>
      </c>
      <c r="B126" s="121" t="s">
        <v>106</v>
      </c>
      <c r="C126" s="120" t="s">
        <v>15</v>
      </c>
      <c r="D126" s="122">
        <v>17</v>
      </c>
      <c r="E126" s="123">
        <v>7740</v>
      </c>
      <c r="F126" s="124">
        <f>D126*E126</f>
        <v>131580</v>
      </c>
      <c r="G126" s="128"/>
    </row>
    <row r="127" spans="1:7" hidden="1">
      <c r="A127" s="120">
        <v>2</v>
      </c>
      <c r="B127" s="121" t="s">
        <v>80</v>
      </c>
      <c r="C127" s="120" t="s">
        <v>16</v>
      </c>
      <c r="D127" s="122">
        <v>500</v>
      </c>
      <c r="E127" s="123">
        <v>98</v>
      </c>
      <c r="F127" s="124">
        <f t="shared" ref="F127:F148" si="2">D127*E127</f>
        <v>49000</v>
      </c>
      <c r="G127" s="128"/>
    </row>
    <row r="128" spans="1:7" hidden="1">
      <c r="A128" s="120">
        <v>3</v>
      </c>
      <c r="B128" s="125" t="s">
        <v>81</v>
      </c>
      <c r="C128" s="120" t="s">
        <v>16</v>
      </c>
      <c r="D128" s="122">
        <v>90</v>
      </c>
      <c r="E128" s="123">
        <v>98</v>
      </c>
      <c r="F128" s="124">
        <f t="shared" si="2"/>
        <v>8820</v>
      </c>
      <c r="G128" s="128"/>
    </row>
    <row r="129" spans="1:7" hidden="1">
      <c r="A129" s="120">
        <v>4</v>
      </c>
      <c r="B129" s="125" t="s">
        <v>82</v>
      </c>
      <c r="C129" s="120" t="s">
        <v>16</v>
      </c>
      <c r="D129" s="122">
        <v>9</v>
      </c>
      <c r="E129" s="123">
        <v>90</v>
      </c>
      <c r="F129" s="124">
        <f t="shared" si="2"/>
        <v>810</v>
      </c>
      <c r="G129" s="128"/>
    </row>
    <row r="130" spans="1:7" hidden="1">
      <c r="A130" s="120">
        <v>5</v>
      </c>
      <c r="B130" s="125" t="s">
        <v>83</v>
      </c>
      <c r="C130" s="120" t="s">
        <v>16</v>
      </c>
      <c r="D130" s="122">
        <v>6</v>
      </c>
      <c r="E130" s="123">
        <v>90</v>
      </c>
      <c r="F130" s="124">
        <f t="shared" si="2"/>
        <v>540</v>
      </c>
      <c r="G130" s="128"/>
    </row>
    <row r="131" spans="1:7" hidden="1">
      <c r="A131" s="120">
        <v>6</v>
      </c>
      <c r="B131" s="121" t="s">
        <v>41</v>
      </c>
      <c r="C131" s="120" t="s">
        <v>15</v>
      </c>
      <c r="D131" s="122">
        <v>72</v>
      </c>
      <c r="E131" s="123">
        <v>519</v>
      </c>
      <c r="F131" s="124">
        <f t="shared" si="2"/>
        <v>37368</v>
      </c>
    </row>
    <row r="132" spans="1:7" ht="45" hidden="1">
      <c r="A132" s="120">
        <v>7</v>
      </c>
      <c r="B132" s="125" t="s">
        <v>122</v>
      </c>
      <c r="C132" s="120" t="s">
        <v>15</v>
      </c>
      <c r="D132" s="122">
        <v>36</v>
      </c>
      <c r="E132" s="123">
        <v>230</v>
      </c>
      <c r="F132" s="124">
        <f t="shared" si="2"/>
        <v>8280</v>
      </c>
      <c r="G132" s="136"/>
    </row>
    <row r="133" spans="1:7" hidden="1">
      <c r="A133" s="120">
        <v>8</v>
      </c>
      <c r="B133" s="121" t="s">
        <v>84</v>
      </c>
      <c r="C133" s="120" t="s">
        <v>17</v>
      </c>
      <c r="D133" s="122">
        <v>3.15</v>
      </c>
      <c r="E133" s="123">
        <v>20131</v>
      </c>
      <c r="F133" s="124">
        <f t="shared" si="2"/>
        <v>63412.65</v>
      </c>
      <c r="G133" s="136"/>
    </row>
    <row r="134" spans="1:7" hidden="1">
      <c r="A134" s="120">
        <v>9</v>
      </c>
      <c r="B134" s="121" t="s">
        <v>52</v>
      </c>
      <c r="C134" s="120" t="s">
        <v>15</v>
      </c>
      <c r="D134" s="122">
        <v>6</v>
      </c>
      <c r="E134" s="123">
        <v>58</v>
      </c>
      <c r="F134" s="124">
        <f t="shared" si="2"/>
        <v>348</v>
      </c>
      <c r="G134" s="136"/>
    </row>
    <row r="135" spans="1:7" hidden="1">
      <c r="A135" s="120">
        <v>10</v>
      </c>
      <c r="B135" s="121" t="s">
        <v>85</v>
      </c>
      <c r="C135" s="120" t="s">
        <v>15</v>
      </c>
      <c r="D135" s="122">
        <v>18</v>
      </c>
      <c r="E135" s="123">
        <v>50</v>
      </c>
      <c r="F135" s="124">
        <f t="shared" si="2"/>
        <v>900</v>
      </c>
    </row>
    <row r="136" spans="1:7" hidden="1">
      <c r="A136" s="120">
        <v>11</v>
      </c>
      <c r="B136" s="121" t="s">
        <v>86</v>
      </c>
      <c r="C136" s="120" t="s">
        <v>15</v>
      </c>
      <c r="D136" s="122">
        <v>27</v>
      </c>
      <c r="E136" s="123">
        <v>180</v>
      </c>
      <c r="F136" s="124">
        <f t="shared" si="2"/>
        <v>4860</v>
      </c>
    </row>
    <row r="137" spans="1:7" hidden="1">
      <c r="A137" s="120">
        <v>12</v>
      </c>
      <c r="B137" s="121" t="s">
        <v>87</v>
      </c>
      <c r="C137" s="120" t="s">
        <v>15</v>
      </c>
      <c r="D137" s="122">
        <v>27</v>
      </c>
      <c r="E137" s="123">
        <v>52</v>
      </c>
      <c r="F137" s="124">
        <f t="shared" si="2"/>
        <v>1404</v>
      </c>
    </row>
    <row r="138" spans="1:7" hidden="1">
      <c r="A138" s="120">
        <v>13</v>
      </c>
      <c r="B138" s="121" t="s">
        <v>21</v>
      </c>
      <c r="C138" s="120" t="s">
        <v>38</v>
      </c>
      <c r="D138" s="122">
        <v>17</v>
      </c>
      <c r="E138" s="123">
        <v>390</v>
      </c>
      <c r="F138" s="124">
        <f t="shared" si="2"/>
        <v>6630</v>
      </c>
    </row>
    <row r="139" spans="1:7" hidden="1">
      <c r="A139" s="120">
        <v>14</v>
      </c>
      <c r="B139" s="125" t="s">
        <v>67</v>
      </c>
      <c r="C139" s="120" t="s">
        <v>22</v>
      </c>
      <c r="D139" s="122">
        <v>2.5</v>
      </c>
      <c r="E139" s="123">
        <v>1020</v>
      </c>
      <c r="F139" s="124">
        <f t="shared" si="2"/>
        <v>2550</v>
      </c>
    </row>
    <row r="140" spans="1:7" s="131" customFormat="1" hidden="1">
      <c r="A140" s="120">
        <v>15</v>
      </c>
      <c r="B140" s="121" t="s">
        <v>31</v>
      </c>
      <c r="C140" s="120" t="s">
        <v>22</v>
      </c>
      <c r="D140" s="122">
        <v>5</v>
      </c>
      <c r="E140" s="123">
        <v>960</v>
      </c>
      <c r="F140" s="124">
        <f t="shared" si="2"/>
        <v>4800</v>
      </c>
    </row>
    <row r="141" spans="1:7" s="131" customFormat="1" hidden="1">
      <c r="A141" s="120">
        <v>16</v>
      </c>
      <c r="B141" s="121" t="s">
        <v>47</v>
      </c>
      <c r="C141" s="120" t="s">
        <v>95</v>
      </c>
      <c r="D141" s="122">
        <v>20</v>
      </c>
      <c r="E141" s="123">
        <v>170</v>
      </c>
      <c r="F141" s="124">
        <f t="shared" si="2"/>
        <v>3400</v>
      </c>
    </row>
    <row r="142" spans="1:7" s="131" customFormat="1" hidden="1">
      <c r="A142" s="120">
        <v>17</v>
      </c>
      <c r="B142" s="121" t="s">
        <v>88</v>
      </c>
      <c r="C142" s="120" t="s">
        <v>95</v>
      </c>
      <c r="D142" s="122">
        <v>6</v>
      </c>
      <c r="E142" s="123">
        <v>120</v>
      </c>
      <c r="F142" s="124">
        <f t="shared" si="2"/>
        <v>720</v>
      </c>
    </row>
    <row r="143" spans="1:7" s="131" customFormat="1" hidden="1">
      <c r="A143" s="120">
        <v>18</v>
      </c>
      <c r="B143" s="121" t="s">
        <v>53</v>
      </c>
      <c r="C143" s="120" t="s">
        <v>95</v>
      </c>
      <c r="D143" s="122">
        <v>5</v>
      </c>
      <c r="E143" s="113">
        <v>170</v>
      </c>
      <c r="F143" s="124">
        <f t="shared" si="2"/>
        <v>850</v>
      </c>
    </row>
    <row r="144" spans="1:7" s="131" customFormat="1" hidden="1">
      <c r="A144" s="120">
        <v>19</v>
      </c>
      <c r="B144" s="121" t="s">
        <v>89</v>
      </c>
      <c r="C144" s="120" t="s">
        <v>15</v>
      </c>
      <c r="D144" s="122">
        <v>24</v>
      </c>
      <c r="E144" s="113">
        <v>935</v>
      </c>
      <c r="F144" s="124">
        <f t="shared" si="2"/>
        <v>22440</v>
      </c>
    </row>
    <row r="145" spans="1:6" s="131" customFormat="1" hidden="1">
      <c r="A145" s="120">
        <v>20</v>
      </c>
      <c r="B145" s="121" t="s">
        <v>90</v>
      </c>
      <c r="C145" s="120" t="s">
        <v>16</v>
      </c>
      <c r="D145" s="122">
        <v>80</v>
      </c>
      <c r="E145" s="113">
        <v>72</v>
      </c>
      <c r="F145" s="124">
        <f t="shared" si="2"/>
        <v>5760</v>
      </c>
    </row>
    <row r="146" spans="1:6" s="131" customFormat="1" hidden="1">
      <c r="A146" s="120">
        <v>21</v>
      </c>
      <c r="B146" s="121" t="s">
        <v>46</v>
      </c>
      <c r="C146" s="120" t="s">
        <v>15</v>
      </c>
      <c r="D146" s="122">
        <v>24</v>
      </c>
      <c r="E146" s="113">
        <v>57</v>
      </c>
      <c r="F146" s="124">
        <f t="shared" si="2"/>
        <v>1368</v>
      </c>
    </row>
    <row r="147" spans="1:6" s="131" customFormat="1" hidden="1">
      <c r="A147" s="120">
        <v>22</v>
      </c>
      <c r="B147" s="121" t="s">
        <v>20</v>
      </c>
      <c r="C147" s="120" t="s">
        <v>15</v>
      </c>
      <c r="D147" s="122">
        <v>10</v>
      </c>
      <c r="E147" s="113">
        <v>42</v>
      </c>
      <c r="F147" s="124">
        <f t="shared" si="2"/>
        <v>420</v>
      </c>
    </row>
    <row r="148" spans="1:6" s="131" customFormat="1" hidden="1">
      <c r="A148" s="120">
        <v>23</v>
      </c>
      <c r="B148" s="121" t="s">
        <v>54</v>
      </c>
      <c r="C148" s="120" t="s">
        <v>15</v>
      </c>
      <c r="D148" s="122">
        <v>10</v>
      </c>
      <c r="E148" s="113">
        <v>42</v>
      </c>
      <c r="F148" s="124">
        <f t="shared" si="2"/>
        <v>420</v>
      </c>
    </row>
    <row r="149" spans="1:6" s="131" customFormat="1" hidden="1">
      <c r="A149" s="120"/>
      <c r="B149" s="121"/>
      <c r="C149" s="120"/>
      <c r="D149" s="122"/>
      <c r="E149" s="99" t="s">
        <v>128</v>
      </c>
      <c r="F149" s="114">
        <f>SUM(F126:F148)</f>
        <v>356680.65</v>
      </c>
    </row>
    <row r="150" spans="1:6" s="131" customFormat="1" hidden="1">
      <c r="A150" s="120">
        <v>24</v>
      </c>
      <c r="B150" s="121" t="s">
        <v>127</v>
      </c>
      <c r="C150" s="120"/>
      <c r="D150" s="122"/>
      <c r="E150" s="113"/>
      <c r="F150" s="124">
        <f>5%*F149</f>
        <v>17834.032500000001</v>
      </c>
    </row>
    <row r="151" spans="1:6" s="131" customFormat="1" hidden="1">
      <c r="A151" s="120">
        <v>25</v>
      </c>
      <c r="B151" s="127" t="s">
        <v>129</v>
      </c>
      <c r="C151" s="120"/>
      <c r="D151" s="122"/>
      <c r="E151" s="113"/>
      <c r="F151" s="114">
        <f>SUM(F149:F150)</f>
        <v>374514.6825</v>
      </c>
    </row>
    <row r="152" spans="1:6" s="131" customFormat="1" hidden="1">
      <c r="A152" s="120">
        <v>26</v>
      </c>
      <c r="B152" s="121" t="s">
        <v>130</v>
      </c>
      <c r="C152" s="120"/>
      <c r="D152" s="122"/>
      <c r="E152" s="113"/>
      <c r="F152" s="124">
        <f>15%*F151</f>
        <v>56177.202375000001</v>
      </c>
    </row>
    <row r="153" spans="1:6" s="131" customFormat="1" hidden="1">
      <c r="A153" s="120">
        <v>27</v>
      </c>
      <c r="B153" s="125" t="s">
        <v>131</v>
      </c>
      <c r="C153" s="120"/>
      <c r="D153" s="122"/>
      <c r="E153" s="113"/>
      <c r="F153" s="124">
        <f>3%*F151</f>
        <v>11235.440474999999</v>
      </c>
    </row>
    <row r="154" spans="1:6" s="131" customFormat="1" hidden="1">
      <c r="A154" s="120">
        <v>28</v>
      </c>
      <c r="B154" s="121" t="s">
        <v>132</v>
      </c>
      <c r="C154" s="120"/>
      <c r="D154" s="122"/>
      <c r="E154" s="113"/>
      <c r="F154" s="137">
        <f>15%*F152</f>
        <v>8426.5803562500005</v>
      </c>
    </row>
    <row r="155" spans="1:6" s="131" customFormat="1" ht="60" hidden="1">
      <c r="A155" s="120">
        <v>26</v>
      </c>
      <c r="B155" s="138" t="s">
        <v>133</v>
      </c>
      <c r="C155" s="139"/>
      <c r="D155" s="140"/>
      <c r="E155" s="141"/>
      <c r="F155" s="142">
        <v>500</v>
      </c>
    </row>
    <row r="156" spans="1:6" s="144" customFormat="1" hidden="1">
      <c r="A156" s="120"/>
      <c r="B156" s="143" t="s">
        <v>73</v>
      </c>
      <c r="C156" s="97"/>
      <c r="D156" s="129"/>
      <c r="E156" s="99"/>
      <c r="F156" s="114">
        <f>SUM(F152:F155)+F151</f>
        <v>450853.90570624999</v>
      </c>
    </row>
    <row r="157" spans="1:6" s="131" customFormat="1" hidden="1">
      <c r="A157" s="128"/>
      <c r="B157" s="203" t="s">
        <v>104</v>
      </c>
      <c r="C157" s="203"/>
      <c r="D157" s="203"/>
      <c r="E157" s="203"/>
      <c r="F157" s="145">
        <f>2.5*F156</f>
        <v>1127134.764265625</v>
      </c>
    </row>
    <row r="158" spans="1:6" s="131" customFormat="1" hidden="1">
      <c r="A158" s="128"/>
      <c r="C158" s="128"/>
      <c r="D158" s="132"/>
      <c r="E158" s="100" t="s">
        <v>51</v>
      </c>
      <c r="F158" s="114">
        <f>ROUND(F157,0)</f>
        <v>1127135</v>
      </c>
    </row>
    <row r="159" spans="1:6" s="131" customFormat="1" hidden="1">
      <c r="A159" s="128"/>
      <c r="B159" s="203" t="s">
        <v>134</v>
      </c>
      <c r="C159" s="203"/>
      <c r="D159" s="203"/>
      <c r="E159" s="203"/>
      <c r="F159" s="203"/>
    </row>
    <row r="160" spans="1:6" s="131" customFormat="1" hidden="1">
      <c r="A160" s="128"/>
      <c r="B160" s="146"/>
      <c r="C160" s="146"/>
      <c r="D160" s="146"/>
      <c r="E160" s="146"/>
      <c r="F160" s="147"/>
    </row>
    <row r="161" spans="1:6" s="131" customFormat="1" hidden="1">
      <c r="A161" s="128"/>
      <c r="B161" s="146"/>
      <c r="C161" s="146"/>
      <c r="D161" s="146"/>
      <c r="E161" s="146"/>
      <c r="F161" s="147"/>
    </row>
    <row r="162" spans="1:6" s="131" customFormat="1" hidden="1">
      <c r="A162" s="128"/>
      <c r="B162" s="146"/>
      <c r="C162" s="146"/>
      <c r="D162" s="146"/>
      <c r="E162" s="146"/>
      <c r="F162" s="147"/>
    </row>
    <row r="163" spans="1:6" s="131" customFormat="1" hidden="1">
      <c r="A163" s="128"/>
      <c r="B163" s="146"/>
      <c r="C163" s="146"/>
      <c r="D163" s="146"/>
      <c r="E163" s="146"/>
      <c r="F163" s="147"/>
    </row>
    <row r="164" spans="1:6" s="131" customFormat="1" hidden="1">
      <c r="A164" s="148"/>
      <c r="B164" s="148"/>
      <c r="C164" s="148"/>
      <c r="D164" s="149"/>
      <c r="E164" s="150"/>
      <c r="F164" s="151"/>
    </row>
    <row r="165" spans="1:6" s="131" customFormat="1" hidden="1">
      <c r="A165" s="148"/>
      <c r="B165" s="148"/>
      <c r="C165" s="148"/>
      <c r="D165" s="149"/>
      <c r="E165" s="150"/>
      <c r="F165" s="151"/>
    </row>
    <row r="166" spans="1:6" s="131" customFormat="1" hidden="1">
      <c r="A166" s="128"/>
      <c r="C166" s="128"/>
      <c r="D166" s="132"/>
      <c r="E166" s="152"/>
      <c r="F166" s="145"/>
    </row>
    <row r="167" spans="1:6" s="131" customFormat="1" ht="17.25" hidden="1">
      <c r="A167" s="200" t="s">
        <v>96</v>
      </c>
      <c r="B167" s="200"/>
      <c r="C167" s="200"/>
      <c r="D167" s="200"/>
      <c r="E167" s="200"/>
      <c r="F167" s="200"/>
    </row>
    <row r="168" spans="1:6" s="131" customFormat="1" ht="17.25" hidden="1">
      <c r="A168" s="200" t="s">
        <v>123</v>
      </c>
      <c r="B168" s="200"/>
      <c r="C168" s="200"/>
      <c r="D168" s="200"/>
      <c r="E168" s="200"/>
      <c r="F168" s="200"/>
    </row>
    <row r="169" spans="1:6" s="131" customFormat="1" ht="17.25" hidden="1">
      <c r="A169" s="200" t="s">
        <v>124</v>
      </c>
      <c r="B169" s="200"/>
      <c r="C169" s="200"/>
      <c r="D169" s="200"/>
      <c r="E169" s="200"/>
      <c r="F169" s="200"/>
    </row>
    <row r="170" spans="1:6" s="131" customFormat="1" hidden="1">
      <c r="A170" s="204" t="s">
        <v>0</v>
      </c>
      <c r="B170" s="204" t="s">
        <v>1</v>
      </c>
      <c r="C170" s="204" t="s">
        <v>3</v>
      </c>
      <c r="D170" s="205" t="s">
        <v>2</v>
      </c>
      <c r="E170" s="99" t="s">
        <v>4</v>
      </c>
      <c r="F170" s="100" t="s">
        <v>5</v>
      </c>
    </row>
    <row r="171" spans="1:6" s="131" customFormat="1" hidden="1">
      <c r="A171" s="204"/>
      <c r="B171" s="204"/>
      <c r="C171" s="204"/>
      <c r="D171" s="205"/>
      <c r="E171" s="99" t="s">
        <v>6</v>
      </c>
      <c r="F171" s="100" t="s">
        <v>6</v>
      </c>
    </row>
    <row r="172" spans="1:6" s="131" customFormat="1" hidden="1">
      <c r="A172" s="120">
        <v>1</v>
      </c>
      <c r="B172" s="121" t="s">
        <v>105</v>
      </c>
      <c r="C172" s="120" t="s">
        <v>15</v>
      </c>
      <c r="D172" s="122">
        <v>2</v>
      </c>
      <c r="E172" s="123">
        <v>7500</v>
      </c>
      <c r="F172" s="124">
        <f>D172*E172</f>
        <v>15000</v>
      </c>
    </row>
    <row r="173" spans="1:6" s="131" customFormat="1" hidden="1">
      <c r="A173" s="120">
        <v>2</v>
      </c>
      <c r="B173" s="121" t="s">
        <v>23</v>
      </c>
      <c r="C173" s="120" t="s">
        <v>16</v>
      </c>
      <c r="D173" s="122">
        <v>150</v>
      </c>
      <c r="E173" s="123">
        <v>98</v>
      </c>
      <c r="F173" s="124">
        <f t="shared" ref="F173:F198" si="3">D173*E173</f>
        <v>14700</v>
      </c>
    </row>
    <row r="174" spans="1:6" s="131" customFormat="1" hidden="1">
      <c r="A174" s="120">
        <v>3</v>
      </c>
      <c r="B174" s="121" t="s">
        <v>24</v>
      </c>
      <c r="C174" s="120" t="s">
        <v>16</v>
      </c>
      <c r="D174" s="122">
        <v>20</v>
      </c>
      <c r="E174" s="123">
        <v>98</v>
      </c>
      <c r="F174" s="124">
        <f t="shared" si="3"/>
        <v>1960</v>
      </c>
    </row>
    <row r="175" spans="1:6" s="131" customFormat="1" hidden="1">
      <c r="A175" s="120">
        <v>4</v>
      </c>
      <c r="B175" s="121" t="s">
        <v>25</v>
      </c>
      <c r="C175" s="120" t="s">
        <v>16</v>
      </c>
      <c r="D175" s="122">
        <v>10</v>
      </c>
      <c r="E175" s="123">
        <v>98</v>
      </c>
      <c r="F175" s="124">
        <f t="shared" si="3"/>
        <v>980</v>
      </c>
    </row>
    <row r="176" spans="1:6" s="131" customFormat="1" hidden="1">
      <c r="A176" s="120">
        <v>5</v>
      </c>
      <c r="B176" s="121" t="s">
        <v>26</v>
      </c>
      <c r="C176" s="120" t="s">
        <v>14</v>
      </c>
      <c r="D176" s="122">
        <v>1</v>
      </c>
      <c r="E176" s="123">
        <v>11960</v>
      </c>
      <c r="F176" s="124">
        <f t="shared" si="3"/>
        <v>11960</v>
      </c>
    </row>
    <row r="177" spans="1:6" s="131" customFormat="1" hidden="1">
      <c r="A177" s="120">
        <v>6</v>
      </c>
      <c r="B177" s="121" t="s">
        <v>27</v>
      </c>
      <c r="C177" s="120" t="s">
        <v>14</v>
      </c>
      <c r="D177" s="122">
        <v>1</v>
      </c>
      <c r="E177" s="123">
        <v>5824</v>
      </c>
      <c r="F177" s="124">
        <f t="shared" si="3"/>
        <v>5824</v>
      </c>
    </row>
    <row r="178" spans="1:6" s="131" customFormat="1" hidden="1">
      <c r="A178" s="120">
        <v>7</v>
      </c>
      <c r="B178" s="121" t="s">
        <v>28</v>
      </c>
      <c r="C178" s="120" t="s">
        <v>36</v>
      </c>
      <c r="D178" s="122">
        <v>0.02</v>
      </c>
      <c r="E178" s="123">
        <v>20131</v>
      </c>
      <c r="F178" s="124">
        <f t="shared" si="3"/>
        <v>402.62</v>
      </c>
    </row>
    <row r="179" spans="1:6" s="131" customFormat="1" ht="30" hidden="1">
      <c r="A179" s="120">
        <v>8</v>
      </c>
      <c r="B179" s="125" t="s">
        <v>145</v>
      </c>
      <c r="C179" s="120" t="s">
        <v>15</v>
      </c>
      <c r="D179" s="122">
        <v>1</v>
      </c>
      <c r="E179" s="123">
        <v>118339.91</v>
      </c>
      <c r="F179" s="124">
        <f t="shared" si="3"/>
        <v>118339.91</v>
      </c>
    </row>
    <row r="180" spans="1:6" s="131" customFormat="1" hidden="1">
      <c r="A180" s="120">
        <v>9</v>
      </c>
      <c r="B180" s="121" t="s">
        <v>111</v>
      </c>
      <c r="C180" s="120" t="s">
        <v>37</v>
      </c>
      <c r="D180" s="122">
        <v>75</v>
      </c>
      <c r="E180" s="123">
        <v>205</v>
      </c>
      <c r="F180" s="124">
        <f>D180*E180</f>
        <v>15375</v>
      </c>
    </row>
    <row r="181" spans="1:6" s="131" customFormat="1" ht="30" hidden="1">
      <c r="A181" s="120">
        <v>10</v>
      </c>
      <c r="B181" s="125" t="s">
        <v>112</v>
      </c>
      <c r="C181" s="120" t="s">
        <v>15</v>
      </c>
      <c r="D181" s="122">
        <v>13</v>
      </c>
      <c r="E181" s="123">
        <v>65</v>
      </c>
      <c r="F181" s="124">
        <f t="shared" si="3"/>
        <v>845</v>
      </c>
    </row>
    <row r="182" spans="1:6" s="131" customFormat="1" hidden="1">
      <c r="A182" s="120">
        <v>11</v>
      </c>
      <c r="B182" s="121" t="s">
        <v>146</v>
      </c>
      <c r="C182" s="120" t="s">
        <v>15</v>
      </c>
      <c r="D182" s="122">
        <v>1</v>
      </c>
      <c r="E182" s="123">
        <v>58000</v>
      </c>
      <c r="F182" s="124">
        <f t="shared" si="3"/>
        <v>58000</v>
      </c>
    </row>
    <row r="183" spans="1:6" s="131" customFormat="1" ht="30" hidden="1">
      <c r="A183" s="120">
        <v>12</v>
      </c>
      <c r="B183" s="125" t="s">
        <v>29</v>
      </c>
      <c r="C183" s="120" t="s">
        <v>37</v>
      </c>
      <c r="D183" s="122">
        <v>20</v>
      </c>
      <c r="E183" s="123">
        <v>70</v>
      </c>
      <c r="F183" s="124">
        <f t="shared" si="3"/>
        <v>1400</v>
      </c>
    </row>
    <row r="184" spans="1:6" s="131" customFormat="1" hidden="1">
      <c r="A184" s="120">
        <v>13</v>
      </c>
      <c r="B184" s="121" t="s">
        <v>11</v>
      </c>
      <c r="C184" s="120" t="s">
        <v>15</v>
      </c>
      <c r="D184" s="122">
        <v>1</v>
      </c>
      <c r="E184" s="123">
        <v>15200</v>
      </c>
      <c r="F184" s="124">
        <f t="shared" si="3"/>
        <v>15200</v>
      </c>
    </row>
    <row r="185" spans="1:6" s="131" customFormat="1" hidden="1">
      <c r="A185" s="120">
        <v>14</v>
      </c>
      <c r="B185" s="121" t="s">
        <v>30</v>
      </c>
      <c r="C185" s="120" t="s">
        <v>15</v>
      </c>
      <c r="D185" s="122">
        <v>3</v>
      </c>
      <c r="E185" s="123">
        <v>1254</v>
      </c>
      <c r="F185" s="124">
        <f t="shared" si="3"/>
        <v>3762</v>
      </c>
    </row>
    <row r="186" spans="1:6" s="131" customFormat="1" hidden="1">
      <c r="A186" s="120">
        <v>15</v>
      </c>
      <c r="B186" s="121" t="s">
        <v>113</v>
      </c>
      <c r="C186" s="120" t="s">
        <v>15</v>
      </c>
      <c r="D186" s="122">
        <v>5</v>
      </c>
      <c r="E186" s="123">
        <v>390</v>
      </c>
      <c r="F186" s="124">
        <f t="shared" si="3"/>
        <v>1950</v>
      </c>
    </row>
    <row r="187" spans="1:6" s="131" customFormat="1" hidden="1">
      <c r="A187" s="120">
        <v>16</v>
      </c>
      <c r="B187" s="121" t="s">
        <v>21</v>
      </c>
      <c r="C187" s="120" t="s">
        <v>38</v>
      </c>
      <c r="D187" s="122">
        <v>6</v>
      </c>
      <c r="E187" s="123">
        <v>324</v>
      </c>
      <c r="F187" s="124">
        <f t="shared" si="3"/>
        <v>1944</v>
      </c>
    </row>
    <row r="188" spans="1:6" s="131" customFormat="1" hidden="1">
      <c r="A188" s="120">
        <v>17</v>
      </c>
      <c r="B188" s="121" t="s">
        <v>31</v>
      </c>
      <c r="C188" s="120" t="s">
        <v>22</v>
      </c>
      <c r="D188" s="122">
        <v>0.4</v>
      </c>
      <c r="E188" s="123">
        <v>1296</v>
      </c>
      <c r="F188" s="124">
        <f t="shared" si="3"/>
        <v>518.4</v>
      </c>
    </row>
    <row r="189" spans="1:6" s="131" customFormat="1" hidden="1">
      <c r="A189" s="120">
        <v>18</v>
      </c>
      <c r="B189" s="121" t="s">
        <v>32</v>
      </c>
      <c r="C189" s="120" t="s">
        <v>22</v>
      </c>
      <c r="D189" s="122">
        <v>0.2</v>
      </c>
      <c r="E189" s="123">
        <v>1377</v>
      </c>
      <c r="F189" s="124">
        <f t="shared" si="3"/>
        <v>275.40000000000003</v>
      </c>
    </row>
    <row r="190" spans="1:6" s="131" customFormat="1" ht="30" hidden="1">
      <c r="A190" s="120">
        <v>19</v>
      </c>
      <c r="B190" s="125" t="s">
        <v>114</v>
      </c>
      <c r="C190" s="120" t="s">
        <v>37</v>
      </c>
      <c r="D190" s="122">
        <v>10</v>
      </c>
      <c r="E190" s="123">
        <v>205</v>
      </c>
      <c r="F190" s="124">
        <f t="shared" si="3"/>
        <v>2050</v>
      </c>
    </row>
    <row r="191" spans="1:6" s="131" customFormat="1" hidden="1">
      <c r="A191" s="120">
        <v>20</v>
      </c>
      <c r="B191" s="121" t="s">
        <v>34</v>
      </c>
      <c r="C191" s="120" t="s">
        <v>37</v>
      </c>
      <c r="D191" s="122">
        <v>13</v>
      </c>
      <c r="E191" s="123">
        <v>340</v>
      </c>
      <c r="F191" s="124">
        <f t="shared" si="3"/>
        <v>4420</v>
      </c>
    </row>
    <row r="192" spans="1:6" s="131" customFormat="1" hidden="1">
      <c r="A192" s="120">
        <v>21</v>
      </c>
      <c r="B192" s="121" t="s">
        <v>13</v>
      </c>
      <c r="C192" s="120" t="s">
        <v>19</v>
      </c>
      <c r="D192" s="122"/>
      <c r="E192" s="123"/>
      <c r="F192" s="124">
        <v>4050</v>
      </c>
    </row>
    <row r="193" spans="1:6" s="131" customFormat="1" hidden="1">
      <c r="A193" s="120">
        <v>22</v>
      </c>
      <c r="B193" s="121" t="s">
        <v>35</v>
      </c>
      <c r="C193" s="120" t="s">
        <v>15</v>
      </c>
      <c r="D193" s="122">
        <v>25</v>
      </c>
      <c r="E193" s="123">
        <v>800</v>
      </c>
      <c r="F193" s="124">
        <f t="shared" si="3"/>
        <v>20000</v>
      </c>
    </row>
    <row r="194" spans="1:6" s="131" customFormat="1" hidden="1">
      <c r="A194" s="120">
        <v>23</v>
      </c>
      <c r="B194" s="121" t="s">
        <v>39</v>
      </c>
      <c r="C194" s="120" t="s">
        <v>79</v>
      </c>
      <c r="D194" s="122">
        <v>1.5</v>
      </c>
      <c r="E194" s="123">
        <v>4590</v>
      </c>
      <c r="F194" s="124">
        <f t="shared" si="3"/>
        <v>6885</v>
      </c>
    </row>
    <row r="195" spans="1:6" s="131" customFormat="1" hidden="1">
      <c r="A195" s="120">
        <v>24</v>
      </c>
      <c r="B195" s="121" t="s">
        <v>98</v>
      </c>
      <c r="C195" s="120" t="s">
        <v>15</v>
      </c>
      <c r="D195" s="122">
        <v>1</v>
      </c>
      <c r="E195" s="123">
        <v>2000</v>
      </c>
      <c r="F195" s="124">
        <f t="shared" si="3"/>
        <v>2000</v>
      </c>
    </row>
    <row r="196" spans="1:6" s="131" customFormat="1" hidden="1">
      <c r="A196" s="120">
        <v>25</v>
      </c>
      <c r="B196" s="121" t="s">
        <v>91</v>
      </c>
      <c r="C196" s="120" t="s">
        <v>16</v>
      </c>
      <c r="D196" s="122">
        <v>2</v>
      </c>
      <c r="E196" s="123">
        <v>90</v>
      </c>
      <c r="F196" s="124">
        <f t="shared" si="3"/>
        <v>180</v>
      </c>
    </row>
    <row r="197" spans="1:6" s="131" customFormat="1" hidden="1">
      <c r="A197" s="120">
        <v>26</v>
      </c>
      <c r="B197" s="121" t="s">
        <v>92</v>
      </c>
      <c r="C197" s="120" t="s">
        <v>16</v>
      </c>
      <c r="D197" s="122">
        <v>1</v>
      </c>
      <c r="E197" s="123">
        <v>90</v>
      </c>
      <c r="F197" s="124">
        <f t="shared" si="3"/>
        <v>90</v>
      </c>
    </row>
    <row r="198" spans="1:6" s="131" customFormat="1" hidden="1">
      <c r="A198" s="120">
        <v>27</v>
      </c>
      <c r="B198" s="121" t="s">
        <v>93</v>
      </c>
      <c r="C198" s="120" t="s">
        <v>16</v>
      </c>
      <c r="D198" s="122">
        <v>2.5</v>
      </c>
      <c r="E198" s="123">
        <v>90</v>
      </c>
      <c r="F198" s="124">
        <f t="shared" si="3"/>
        <v>225</v>
      </c>
    </row>
    <row r="199" spans="1:6" s="131" customFormat="1" hidden="1">
      <c r="A199" s="120">
        <v>28</v>
      </c>
      <c r="B199" s="121" t="s">
        <v>94</v>
      </c>
      <c r="C199" s="120" t="s">
        <v>16</v>
      </c>
      <c r="D199" s="122">
        <v>2</v>
      </c>
      <c r="E199" s="123">
        <v>90</v>
      </c>
      <c r="F199" s="124">
        <f>D199*E199</f>
        <v>180</v>
      </c>
    </row>
    <row r="200" spans="1:6" s="131" customFormat="1" hidden="1">
      <c r="A200" s="120">
        <v>29</v>
      </c>
      <c r="B200" s="121" t="s">
        <v>41</v>
      </c>
      <c r="C200" s="120" t="s">
        <v>15</v>
      </c>
      <c r="D200" s="122">
        <v>6</v>
      </c>
      <c r="E200" s="123">
        <v>519</v>
      </c>
      <c r="F200" s="124">
        <f t="shared" ref="F200:F209" si="4">D200*E200</f>
        <v>3114</v>
      </c>
    </row>
    <row r="201" spans="1:6" s="131" customFormat="1" hidden="1">
      <c r="A201" s="120">
        <v>30</v>
      </c>
      <c r="B201" s="121" t="s">
        <v>42</v>
      </c>
      <c r="C201" s="120" t="s">
        <v>15</v>
      </c>
      <c r="D201" s="122">
        <v>3</v>
      </c>
      <c r="E201" s="123">
        <v>50</v>
      </c>
      <c r="F201" s="124">
        <f t="shared" si="4"/>
        <v>150</v>
      </c>
    </row>
    <row r="202" spans="1:6" s="131" customFormat="1" hidden="1">
      <c r="A202" s="120">
        <v>31</v>
      </c>
      <c r="B202" s="121" t="s">
        <v>78</v>
      </c>
      <c r="C202" s="120" t="s">
        <v>15</v>
      </c>
      <c r="D202" s="122">
        <v>3</v>
      </c>
      <c r="E202" s="123">
        <v>445</v>
      </c>
      <c r="F202" s="124">
        <f t="shared" si="4"/>
        <v>1335</v>
      </c>
    </row>
    <row r="203" spans="1:6" s="131" customFormat="1" hidden="1">
      <c r="A203" s="120">
        <v>32</v>
      </c>
      <c r="B203" s="121" t="s">
        <v>43</v>
      </c>
      <c r="C203" s="120" t="s">
        <v>15</v>
      </c>
      <c r="D203" s="122">
        <v>4</v>
      </c>
      <c r="E203" s="123">
        <v>1820</v>
      </c>
      <c r="F203" s="124">
        <f t="shared" si="4"/>
        <v>7280</v>
      </c>
    </row>
    <row r="204" spans="1:6" s="131" customFormat="1" hidden="1">
      <c r="A204" s="120">
        <v>33</v>
      </c>
      <c r="B204" s="121" t="s">
        <v>99</v>
      </c>
      <c r="C204" s="120" t="s">
        <v>15</v>
      </c>
      <c r="D204" s="122">
        <v>2</v>
      </c>
      <c r="E204" s="123">
        <v>935</v>
      </c>
      <c r="F204" s="124">
        <f t="shared" si="4"/>
        <v>1870</v>
      </c>
    </row>
    <row r="205" spans="1:6" s="131" customFormat="1" hidden="1">
      <c r="A205" s="120">
        <v>34</v>
      </c>
      <c r="B205" s="121" t="s">
        <v>45</v>
      </c>
      <c r="C205" s="120" t="s">
        <v>16</v>
      </c>
      <c r="D205" s="122">
        <v>6</v>
      </c>
      <c r="E205" s="123">
        <v>72</v>
      </c>
      <c r="F205" s="124">
        <f t="shared" si="4"/>
        <v>432</v>
      </c>
    </row>
    <row r="206" spans="1:6" s="131" customFormat="1" hidden="1">
      <c r="A206" s="120">
        <v>35</v>
      </c>
      <c r="B206" s="121" t="s">
        <v>46</v>
      </c>
      <c r="C206" s="120" t="s">
        <v>15</v>
      </c>
      <c r="D206" s="122">
        <v>2</v>
      </c>
      <c r="E206" s="123">
        <v>57</v>
      </c>
      <c r="F206" s="124">
        <f t="shared" si="4"/>
        <v>114</v>
      </c>
    </row>
    <row r="207" spans="1:6" s="131" customFormat="1" hidden="1">
      <c r="A207" s="120">
        <v>36</v>
      </c>
      <c r="B207" s="121" t="s">
        <v>47</v>
      </c>
      <c r="C207" s="120" t="s">
        <v>50</v>
      </c>
      <c r="D207" s="122">
        <v>5</v>
      </c>
      <c r="E207" s="123">
        <v>170</v>
      </c>
      <c r="F207" s="124">
        <f t="shared" si="4"/>
        <v>850</v>
      </c>
    </row>
    <row r="208" spans="1:6" s="131" customFormat="1" hidden="1">
      <c r="A208" s="120">
        <v>37</v>
      </c>
      <c r="B208" s="121" t="s">
        <v>48</v>
      </c>
      <c r="C208" s="120" t="s">
        <v>50</v>
      </c>
      <c r="D208" s="122">
        <v>2</v>
      </c>
      <c r="E208" s="123">
        <v>120</v>
      </c>
      <c r="F208" s="124">
        <f>D208*E208</f>
        <v>240</v>
      </c>
    </row>
    <row r="209" spans="1:6" s="131" customFormat="1" hidden="1">
      <c r="A209" s="120">
        <v>38</v>
      </c>
      <c r="B209" s="121" t="s">
        <v>49</v>
      </c>
      <c r="C209" s="120" t="s">
        <v>15</v>
      </c>
      <c r="D209" s="122">
        <v>3</v>
      </c>
      <c r="E209" s="123">
        <v>42</v>
      </c>
      <c r="F209" s="124">
        <f t="shared" si="4"/>
        <v>126</v>
      </c>
    </row>
    <row r="210" spans="1:6" s="131" customFormat="1" hidden="1">
      <c r="A210" s="120"/>
      <c r="B210" s="121"/>
      <c r="C210" s="120"/>
      <c r="D210" s="122"/>
      <c r="E210" s="126" t="s">
        <v>128</v>
      </c>
      <c r="F210" s="114">
        <f>SUM(F172:F209)</f>
        <v>324027.33000000007</v>
      </c>
    </row>
    <row r="211" spans="1:6" s="131" customFormat="1" hidden="1">
      <c r="A211" s="120">
        <v>39</v>
      </c>
      <c r="B211" s="121" t="s">
        <v>127</v>
      </c>
      <c r="C211" s="120"/>
      <c r="D211" s="122"/>
      <c r="E211" s="113"/>
      <c r="F211" s="124">
        <f>5%*F210</f>
        <v>16201.366500000004</v>
      </c>
    </row>
    <row r="212" spans="1:6" s="131" customFormat="1" hidden="1">
      <c r="A212" s="120">
        <v>40</v>
      </c>
      <c r="B212" s="127" t="s">
        <v>129</v>
      </c>
      <c r="C212" s="120"/>
      <c r="D212" s="122"/>
      <c r="E212" s="113"/>
      <c r="F212" s="114">
        <f>SUM(F210:F211)</f>
        <v>340228.69650000008</v>
      </c>
    </row>
    <row r="213" spans="1:6" s="131" customFormat="1" hidden="1">
      <c r="A213" s="120">
        <v>41</v>
      </c>
      <c r="B213" s="121" t="s">
        <v>130</v>
      </c>
      <c r="C213" s="120"/>
      <c r="D213" s="122"/>
      <c r="E213" s="113"/>
      <c r="F213" s="124">
        <f>15%*F212</f>
        <v>51034.304475000012</v>
      </c>
    </row>
    <row r="214" spans="1:6" s="131" customFormat="1" hidden="1">
      <c r="A214" s="120">
        <v>42</v>
      </c>
      <c r="B214" s="125" t="s">
        <v>131</v>
      </c>
      <c r="C214" s="120"/>
      <c r="D214" s="122"/>
      <c r="E214" s="113"/>
      <c r="F214" s="124">
        <f>3%*F212</f>
        <v>10206.860895000002</v>
      </c>
    </row>
    <row r="215" spans="1:6" s="131" customFormat="1" hidden="1">
      <c r="A215" s="120">
        <v>43</v>
      </c>
      <c r="B215" s="121" t="s">
        <v>132</v>
      </c>
      <c r="C215" s="120"/>
      <c r="D215" s="122"/>
      <c r="E215" s="113"/>
      <c r="F215" s="124">
        <f>15%*F213</f>
        <v>7655.1456712500012</v>
      </c>
    </row>
    <row r="216" spans="1:6" s="131" customFormat="1" ht="60" hidden="1">
      <c r="A216" s="120">
        <v>44</v>
      </c>
      <c r="B216" s="125" t="s">
        <v>133</v>
      </c>
      <c r="C216" s="120"/>
      <c r="D216" s="122"/>
      <c r="E216" s="99"/>
      <c r="F216" s="124">
        <v>500</v>
      </c>
    </row>
    <row r="217" spans="1:6" s="131" customFormat="1" hidden="1">
      <c r="A217" s="120"/>
      <c r="B217" s="143" t="s">
        <v>73</v>
      </c>
      <c r="C217" s="97"/>
      <c r="D217" s="129"/>
      <c r="E217" s="99"/>
      <c r="F217" s="114">
        <f>SUM(F213:F216)+F212+F212</f>
        <v>749853.70404125017</v>
      </c>
    </row>
    <row r="218" spans="1:6" s="131" customFormat="1" hidden="1">
      <c r="A218" s="128"/>
      <c r="B218" s="153"/>
      <c r="C218" s="148"/>
      <c r="D218" s="149"/>
      <c r="E218" s="99" t="s">
        <v>51</v>
      </c>
      <c r="F218" s="114">
        <f>ROUND(F217,0)</f>
        <v>749854</v>
      </c>
    </row>
    <row r="219" spans="1:6" s="131" customFormat="1" hidden="1">
      <c r="A219" s="115"/>
      <c r="B219" s="206" t="s">
        <v>135</v>
      </c>
      <c r="C219" s="206"/>
      <c r="D219" s="206"/>
      <c r="E219" s="206"/>
      <c r="F219" s="206"/>
    </row>
    <row r="220" spans="1:6" s="131" customFormat="1" hidden="1">
      <c r="A220" s="115"/>
      <c r="B220" s="133"/>
      <c r="C220" s="133"/>
      <c r="D220" s="133"/>
      <c r="E220" s="133"/>
      <c r="F220" s="134"/>
    </row>
    <row r="221" spans="1:6" s="131" customFormat="1" hidden="1">
      <c r="A221" s="115"/>
      <c r="B221" s="133"/>
      <c r="C221" s="133"/>
      <c r="D221" s="133"/>
      <c r="E221" s="133"/>
      <c r="F221" s="134"/>
    </row>
    <row r="222" spans="1:6" s="131" customFormat="1" hidden="1">
      <c r="A222" s="115"/>
      <c r="B222" s="133"/>
      <c r="C222" s="133"/>
      <c r="D222" s="133"/>
      <c r="E222" s="133"/>
      <c r="F222" s="134"/>
    </row>
    <row r="223" spans="1:6" s="131" customFormat="1" hidden="1">
      <c r="A223" s="115"/>
      <c r="B223" s="133"/>
      <c r="C223" s="133"/>
      <c r="D223" s="133"/>
      <c r="E223" s="133"/>
      <c r="F223" s="134"/>
    </row>
    <row r="224" spans="1:6" s="131" customFormat="1" hidden="1">
      <c r="A224" s="115"/>
      <c r="B224" s="133"/>
      <c r="C224" s="133"/>
      <c r="D224" s="133"/>
      <c r="E224" s="133"/>
      <c r="F224" s="134"/>
    </row>
    <row r="225" spans="1:6" s="131" customFormat="1" hidden="1">
      <c r="A225" s="115"/>
      <c r="B225" s="133"/>
      <c r="C225" s="133"/>
      <c r="D225" s="133"/>
      <c r="E225" s="133"/>
      <c r="F225" s="134"/>
    </row>
    <row r="226" spans="1:6" s="131" customFormat="1" hidden="1">
      <c r="A226" s="115"/>
      <c r="B226" s="133"/>
      <c r="C226" s="133"/>
      <c r="D226" s="133"/>
      <c r="E226" s="133"/>
      <c r="F226" s="134"/>
    </row>
    <row r="227" spans="1:6" s="131" customFormat="1" hidden="1">
      <c r="A227" s="115"/>
      <c r="B227" s="133"/>
      <c r="C227" s="133"/>
      <c r="D227" s="133"/>
      <c r="E227" s="133"/>
      <c r="F227" s="134"/>
    </row>
    <row r="228" spans="1:6" s="131" customFormat="1" hidden="1">
      <c r="A228" s="115"/>
      <c r="B228" s="133"/>
      <c r="C228" s="133"/>
      <c r="D228" s="133"/>
      <c r="E228" s="133"/>
      <c r="F228" s="134"/>
    </row>
    <row r="229" spans="1:6" s="131" customFormat="1" hidden="1">
      <c r="A229" s="115"/>
      <c r="B229" s="133"/>
      <c r="C229" s="133"/>
      <c r="D229" s="133"/>
      <c r="E229" s="133"/>
      <c r="F229" s="134"/>
    </row>
    <row r="230" spans="1:6" s="131" customFormat="1" hidden="1">
      <c r="A230" s="115"/>
      <c r="B230" s="133"/>
      <c r="C230" s="133"/>
      <c r="D230" s="133"/>
      <c r="E230" s="133"/>
      <c r="F230" s="134"/>
    </row>
    <row r="231" spans="1:6" s="131" customFormat="1" hidden="1">
      <c r="A231" s="115"/>
      <c r="B231" s="133"/>
      <c r="C231" s="133"/>
      <c r="D231" s="133"/>
      <c r="E231" s="133"/>
      <c r="F231" s="134"/>
    </row>
    <row r="232" spans="1:6" s="131" customFormat="1" hidden="1">
      <c r="A232" s="115"/>
      <c r="B232" s="133"/>
      <c r="C232" s="133"/>
      <c r="D232" s="133"/>
      <c r="E232" s="133"/>
      <c r="F232" s="134"/>
    </row>
    <row r="233" spans="1:6" s="131" customFormat="1" hidden="1">
      <c r="A233" s="115"/>
      <c r="B233" s="133"/>
      <c r="C233" s="133"/>
      <c r="D233" s="133"/>
      <c r="E233" s="133"/>
      <c r="F233" s="134"/>
    </row>
    <row r="234" spans="1:6" s="131" customFormat="1" hidden="1">
      <c r="A234" s="115"/>
      <c r="B234" s="133"/>
      <c r="C234" s="133"/>
      <c r="D234" s="133"/>
      <c r="E234" s="133"/>
      <c r="F234" s="134"/>
    </row>
    <row r="235" spans="1:6" s="131" customFormat="1" hidden="1">
      <c r="A235" s="115"/>
      <c r="B235" s="133"/>
      <c r="C235" s="133"/>
      <c r="D235" s="133"/>
      <c r="E235" s="133"/>
      <c r="F235" s="134"/>
    </row>
    <row r="236" spans="1:6" s="131" customFormat="1" hidden="1">
      <c r="A236" s="115"/>
      <c r="B236" s="133"/>
      <c r="C236" s="133"/>
      <c r="D236" s="133"/>
      <c r="E236" s="133"/>
      <c r="F236" s="134"/>
    </row>
    <row r="237" spans="1:6" s="131" customFormat="1" hidden="1">
      <c r="A237" s="115"/>
      <c r="B237" s="133"/>
      <c r="C237" s="133"/>
      <c r="D237" s="133"/>
      <c r="E237" s="133"/>
      <c r="F237" s="134"/>
    </row>
    <row r="238" spans="1:6" s="131" customFormat="1" hidden="1">
      <c r="A238" s="115"/>
      <c r="B238" s="133"/>
      <c r="C238" s="133"/>
      <c r="D238" s="133"/>
      <c r="E238" s="133"/>
      <c r="F238" s="134"/>
    </row>
    <row r="239" spans="1:6" s="131" customFormat="1" hidden="1">
      <c r="A239" s="115"/>
      <c r="B239" s="133"/>
      <c r="C239" s="133"/>
      <c r="D239" s="133"/>
      <c r="E239" s="133"/>
      <c r="F239" s="134"/>
    </row>
    <row r="240" spans="1:6" s="131" customFormat="1" hidden="1">
      <c r="A240" s="115"/>
      <c r="B240" s="133"/>
      <c r="C240" s="133"/>
      <c r="D240" s="133"/>
      <c r="E240" s="133"/>
      <c r="F240" s="134"/>
    </row>
    <row r="241" spans="1:6" s="131" customFormat="1" hidden="1">
      <c r="A241" s="115"/>
      <c r="B241" s="133"/>
      <c r="C241" s="133"/>
      <c r="D241" s="133"/>
      <c r="E241" s="133"/>
      <c r="F241" s="134"/>
    </row>
    <row r="242" spans="1:6" s="131" customFormat="1" hidden="1">
      <c r="A242" s="115"/>
      <c r="B242" s="133"/>
      <c r="C242" s="133"/>
      <c r="D242" s="133"/>
      <c r="E242" s="133"/>
      <c r="F242" s="134"/>
    </row>
    <row r="243" spans="1:6" s="131" customFormat="1" hidden="1">
      <c r="A243" s="115"/>
      <c r="B243" s="133"/>
      <c r="C243" s="133"/>
      <c r="D243" s="133"/>
      <c r="E243" s="133"/>
      <c r="F243" s="134"/>
    </row>
    <row r="244" spans="1:6" s="131" customFormat="1" hidden="1">
      <c r="A244" s="115"/>
      <c r="B244" s="133"/>
      <c r="C244" s="133"/>
      <c r="D244" s="133"/>
      <c r="E244" s="133"/>
      <c r="F244" s="134"/>
    </row>
    <row r="245" spans="1:6" s="131" customFormat="1" hidden="1">
      <c r="A245" s="115"/>
      <c r="B245" s="133"/>
      <c r="C245" s="133"/>
      <c r="D245" s="133"/>
      <c r="E245" s="133"/>
      <c r="F245" s="134"/>
    </row>
    <row r="246" spans="1:6" s="131" customFormat="1" hidden="1">
      <c r="A246" s="115"/>
      <c r="B246" s="133"/>
      <c r="C246" s="133"/>
      <c r="D246" s="133"/>
      <c r="E246" s="133"/>
      <c r="F246" s="134"/>
    </row>
    <row r="247" spans="1:6" s="131" customFormat="1" hidden="1">
      <c r="A247" s="115"/>
      <c r="B247" s="133"/>
      <c r="C247" s="133"/>
      <c r="D247" s="133"/>
      <c r="E247" s="133"/>
      <c r="F247" s="134"/>
    </row>
    <row r="248" spans="1:6" s="131" customFormat="1" hidden="1">
      <c r="A248" s="115"/>
      <c r="B248" s="133"/>
      <c r="C248" s="133"/>
      <c r="D248" s="133"/>
      <c r="E248" s="133"/>
      <c r="F248" s="134"/>
    </row>
    <row r="249" spans="1:6" s="131" customFormat="1" hidden="1">
      <c r="A249" s="115"/>
      <c r="B249" s="133"/>
      <c r="C249" s="133"/>
      <c r="D249" s="133"/>
      <c r="E249" s="133"/>
      <c r="F249" s="134"/>
    </row>
    <row r="250" spans="1:6" s="131" customFormat="1" hidden="1">
      <c r="A250" s="115"/>
      <c r="B250" s="133"/>
      <c r="C250" s="133"/>
      <c r="D250" s="133"/>
      <c r="E250" s="133"/>
      <c r="F250" s="134"/>
    </row>
    <row r="251" spans="1:6" s="131" customFormat="1" hidden="1">
      <c r="A251" s="115"/>
      <c r="B251" s="133"/>
      <c r="C251" s="133"/>
      <c r="D251" s="133"/>
      <c r="E251" s="133"/>
      <c r="F251" s="134"/>
    </row>
    <row r="252" spans="1:6" s="131" customFormat="1" hidden="1">
      <c r="A252" s="115"/>
      <c r="B252" s="133"/>
      <c r="C252" s="133"/>
      <c r="D252" s="133"/>
      <c r="E252" s="133"/>
      <c r="F252" s="134"/>
    </row>
    <row r="253" spans="1:6" s="131" customFormat="1" hidden="1">
      <c r="A253" s="115"/>
      <c r="B253" s="133"/>
      <c r="C253" s="133"/>
      <c r="D253" s="133"/>
      <c r="E253" s="133"/>
      <c r="F253" s="134"/>
    </row>
    <row r="254" spans="1:6" s="131" customFormat="1" hidden="1">
      <c r="A254" s="115"/>
      <c r="B254" s="133"/>
      <c r="C254" s="133"/>
      <c r="D254" s="133"/>
      <c r="E254" s="133"/>
      <c r="F254" s="134"/>
    </row>
    <row r="255" spans="1:6" s="131" customFormat="1" hidden="1">
      <c r="A255" s="115"/>
      <c r="B255" s="133"/>
      <c r="C255" s="133"/>
      <c r="D255" s="133"/>
      <c r="E255" s="133"/>
      <c r="F255" s="134"/>
    </row>
    <row r="256" spans="1:6" s="131" customFormat="1" hidden="1">
      <c r="A256" s="115"/>
      <c r="B256" s="133"/>
      <c r="C256" s="133"/>
      <c r="D256" s="133"/>
      <c r="E256" s="133"/>
      <c r="F256" s="134"/>
    </row>
    <row r="257" spans="1:6" s="131" customFormat="1" hidden="1">
      <c r="A257" s="115"/>
      <c r="B257" s="133"/>
      <c r="C257" s="133"/>
      <c r="D257" s="133"/>
      <c r="E257" s="133"/>
      <c r="F257" s="134"/>
    </row>
    <row r="258" spans="1:6" s="131" customFormat="1" hidden="1">
      <c r="A258" s="115"/>
      <c r="B258" s="133"/>
      <c r="C258" s="133"/>
      <c r="D258" s="133"/>
      <c r="E258" s="133"/>
      <c r="F258" s="134"/>
    </row>
    <row r="259" spans="1:6" s="131" customFormat="1" hidden="1">
      <c r="A259" s="115"/>
      <c r="B259" s="133"/>
      <c r="C259" s="133"/>
      <c r="D259" s="133"/>
      <c r="E259" s="133"/>
      <c r="F259" s="134"/>
    </row>
    <row r="260" spans="1:6" s="131" customFormat="1" ht="17.25" hidden="1">
      <c r="A260" s="200" t="s">
        <v>56</v>
      </c>
      <c r="B260" s="200"/>
      <c r="C260" s="200"/>
      <c r="D260" s="200"/>
      <c r="E260" s="200"/>
      <c r="F260" s="200"/>
    </row>
    <row r="261" spans="1:6" s="131" customFormat="1" ht="17.25" hidden="1">
      <c r="A261" s="200" t="s">
        <v>119</v>
      </c>
      <c r="B261" s="200"/>
      <c r="C261" s="200"/>
      <c r="D261" s="200"/>
      <c r="E261" s="200"/>
      <c r="F261" s="200"/>
    </row>
    <row r="262" spans="1:6" s="131" customFormat="1" ht="17.25" hidden="1">
      <c r="A262" s="193" t="s">
        <v>120</v>
      </c>
      <c r="B262" s="193"/>
      <c r="C262" s="193"/>
      <c r="D262" s="193"/>
      <c r="E262" s="193"/>
      <c r="F262" s="193"/>
    </row>
    <row r="263" spans="1:6" s="131" customFormat="1" hidden="1">
      <c r="A263" s="204" t="s">
        <v>0</v>
      </c>
      <c r="B263" s="204" t="s">
        <v>1</v>
      </c>
      <c r="C263" s="204" t="s">
        <v>2</v>
      </c>
      <c r="D263" s="204" t="s">
        <v>3</v>
      </c>
      <c r="E263" s="97" t="s">
        <v>4</v>
      </c>
      <c r="F263" s="100" t="s">
        <v>5</v>
      </c>
    </row>
    <row r="264" spans="1:6" s="131" customFormat="1" hidden="1">
      <c r="A264" s="204"/>
      <c r="B264" s="204"/>
      <c r="C264" s="204"/>
      <c r="D264" s="204"/>
      <c r="E264" s="97" t="s">
        <v>6</v>
      </c>
      <c r="F264" s="100" t="s">
        <v>6</v>
      </c>
    </row>
    <row r="265" spans="1:6" s="131" customFormat="1" hidden="1">
      <c r="A265" s="120">
        <v>1</v>
      </c>
      <c r="B265" s="121" t="s">
        <v>57</v>
      </c>
      <c r="C265" s="120" t="s">
        <v>15</v>
      </c>
      <c r="D265" s="122">
        <v>4</v>
      </c>
      <c r="E265" s="65">
        <v>7500</v>
      </c>
      <c r="F265" s="124">
        <f>D265*E265</f>
        <v>30000</v>
      </c>
    </row>
    <row r="266" spans="1:6" s="131" customFormat="1" hidden="1">
      <c r="A266" s="120">
        <v>2</v>
      </c>
      <c r="B266" s="121" t="s">
        <v>58</v>
      </c>
      <c r="C266" s="120" t="s">
        <v>15</v>
      </c>
      <c r="D266" s="122">
        <v>30</v>
      </c>
      <c r="E266" s="65">
        <v>5340</v>
      </c>
      <c r="F266" s="124">
        <f t="shared" ref="F266:F287" si="5">D266*E266</f>
        <v>160200</v>
      </c>
    </row>
    <row r="267" spans="1:6" s="131" customFormat="1" hidden="1">
      <c r="A267" s="120">
        <v>3</v>
      </c>
      <c r="B267" s="121" t="s">
        <v>59</v>
      </c>
      <c r="C267" s="120" t="s">
        <v>16</v>
      </c>
      <c r="D267" s="122">
        <v>267</v>
      </c>
      <c r="E267" s="65">
        <v>98</v>
      </c>
      <c r="F267" s="124">
        <f t="shared" si="5"/>
        <v>26166</v>
      </c>
    </row>
    <row r="268" spans="1:6" s="131" customFormat="1" hidden="1">
      <c r="A268" s="120">
        <v>4</v>
      </c>
      <c r="B268" s="121" t="s">
        <v>12</v>
      </c>
      <c r="C268" s="120" t="s">
        <v>16</v>
      </c>
      <c r="D268" s="122">
        <v>62</v>
      </c>
      <c r="E268" s="65">
        <v>50</v>
      </c>
      <c r="F268" s="124">
        <f t="shared" si="5"/>
        <v>3100</v>
      </c>
    </row>
    <row r="269" spans="1:6" s="131" customFormat="1" hidden="1">
      <c r="A269" s="120">
        <v>5</v>
      </c>
      <c r="B269" s="121" t="s">
        <v>60</v>
      </c>
      <c r="C269" s="120" t="s">
        <v>16</v>
      </c>
      <c r="D269" s="122">
        <v>27</v>
      </c>
      <c r="E269" s="65">
        <v>72</v>
      </c>
      <c r="F269" s="124">
        <f t="shared" si="5"/>
        <v>1944</v>
      </c>
    </row>
    <row r="270" spans="1:6" s="131" customFormat="1" ht="30" hidden="1">
      <c r="A270" s="120">
        <v>6</v>
      </c>
      <c r="B270" s="125" t="s">
        <v>61</v>
      </c>
      <c r="C270" s="120" t="s">
        <v>15</v>
      </c>
      <c r="D270" s="122">
        <v>15</v>
      </c>
      <c r="E270" s="65">
        <v>935</v>
      </c>
      <c r="F270" s="124">
        <f t="shared" si="5"/>
        <v>14025</v>
      </c>
    </row>
    <row r="271" spans="1:6" s="131" customFormat="1" hidden="1">
      <c r="A271" s="120">
        <v>7</v>
      </c>
      <c r="B271" s="121" t="s">
        <v>46</v>
      </c>
      <c r="C271" s="120" t="s">
        <v>15</v>
      </c>
      <c r="D271" s="122">
        <v>15</v>
      </c>
      <c r="E271" s="65">
        <v>57</v>
      </c>
      <c r="F271" s="124">
        <f t="shared" si="5"/>
        <v>855</v>
      </c>
    </row>
    <row r="272" spans="1:6" s="131" customFormat="1" hidden="1">
      <c r="A272" s="120">
        <v>8</v>
      </c>
      <c r="B272" s="121" t="s">
        <v>62</v>
      </c>
      <c r="C272" s="120" t="s">
        <v>16</v>
      </c>
      <c r="D272" s="122">
        <v>25</v>
      </c>
      <c r="E272" s="65">
        <v>90</v>
      </c>
      <c r="F272" s="124">
        <f t="shared" si="5"/>
        <v>2250</v>
      </c>
    </row>
    <row r="273" spans="1:6" s="131" customFormat="1" hidden="1">
      <c r="A273" s="120">
        <v>9</v>
      </c>
      <c r="B273" s="121" t="s">
        <v>62</v>
      </c>
      <c r="C273" s="120" t="s">
        <v>16</v>
      </c>
      <c r="D273" s="122">
        <v>5</v>
      </c>
      <c r="E273" s="65">
        <v>90</v>
      </c>
      <c r="F273" s="124">
        <f t="shared" si="5"/>
        <v>450</v>
      </c>
    </row>
    <row r="274" spans="1:6" s="131" customFormat="1" hidden="1">
      <c r="A274" s="120">
        <v>10</v>
      </c>
      <c r="B274" s="121" t="s">
        <v>63</v>
      </c>
      <c r="C274" s="120" t="s">
        <v>15</v>
      </c>
      <c r="D274" s="122">
        <v>220</v>
      </c>
      <c r="E274" s="65">
        <v>39</v>
      </c>
      <c r="F274" s="124">
        <f t="shared" si="5"/>
        <v>8580</v>
      </c>
    </row>
    <row r="275" spans="1:6" s="131" customFormat="1" hidden="1">
      <c r="A275" s="120">
        <v>11</v>
      </c>
      <c r="B275" s="121" t="s">
        <v>100</v>
      </c>
      <c r="C275" s="120" t="s">
        <v>69</v>
      </c>
      <c r="D275" s="122">
        <v>65</v>
      </c>
      <c r="E275" s="65">
        <v>14</v>
      </c>
      <c r="F275" s="124">
        <f t="shared" si="5"/>
        <v>910</v>
      </c>
    </row>
    <row r="276" spans="1:6" s="131" customFormat="1" hidden="1">
      <c r="A276" s="120">
        <v>12</v>
      </c>
      <c r="B276" s="121" t="s">
        <v>64</v>
      </c>
      <c r="C276" s="120" t="s">
        <v>16</v>
      </c>
      <c r="D276" s="122">
        <v>31</v>
      </c>
      <c r="E276" s="65">
        <v>75.599999999999994</v>
      </c>
      <c r="F276" s="124">
        <f t="shared" si="5"/>
        <v>2343.6</v>
      </c>
    </row>
    <row r="277" spans="1:6" s="131" customFormat="1" hidden="1">
      <c r="A277" s="120">
        <v>13</v>
      </c>
      <c r="B277" s="121" t="s">
        <v>47</v>
      </c>
      <c r="C277" s="120" t="s">
        <v>55</v>
      </c>
      <c r="D277" s="122">
        <v>40</v>
      </c>
      <c r="E277" s="65">
        <v>170</v>
      </c>
      <c r="F277" s="124">
        <f t="shared" si="5"/>
        <v>6800</v>
      </c>
    </row>
    <row r="278" spans="1:6" s="131" customFormat="1" hidden="1">
      <c r="A278" s="120">
        <v>14</v>
      </c>
      <c r="B278" s="121" t="s">
        <v>65</v>
      </c>
      <c r="C278" s="120" t="s">
        <v>55</v>
      </c>
      <c r="D278" s="122">
        <v>10</v>
      </c>
      <c r="E278" s="65">
        <v>120</v>
      </c>
      <c r="F278" s="124">
        <f t="shared" si="5"/>
        <v>1200</v>
      </c>
    </row>
    <row r="279" spans="1:6" s="131" customFormat="1" hidden="1">
      <c r="A279" s="120">
        <v>15</v>
      </c>
      <c r="B279" s="121" t="s">
        <v>53</v>
      </c>
      <c r="C279" s="120" t="s">
        <v>55</v>
      </c>
      <c r="D279" s="122">
        <v>5</v>
      </c>
      <c r="E279" s="65">
        <v>170</v>
      </c>
      <c r="F279" s="124">
        <f t="shared" si="5"/>
        <v>850</v>
      </c>
    </row>
    <row r="280" spans="1:6" s="131" customFormat="1" hidden="1">
      <c r="A280" s="120">
        <v>16</v>
      </c>
      <c r="B280" s="121" t="s">
        <v>12</v>
      </c>
      <c r="C280" s="120" t="s">
        <v>15</v>
      </c>
      <c r="D280" s="122">
        <v>70</v>
      </c>
      <c r="E280" s="65">
        <v>50</v>
      </c>
      <c r="F280" s="124">
        <f t="shared" si="5"/>
        <v>3500</v>
      </c>
    </row>
    <row r="281" spans="1:6" s="131" customFormat="1" hidden="1">
      <c r="A281" s="120">
        <v>17</v>
      </c>
      <c r="B281" s="121" t="s">
        <v>21</v>
      </c>
      <c r="C281" s="120" t="s">
        <v>38</v>
      </c>
      <c r="D281" s="122">
        <v>34</v>
      </c>
      <c r="E281" s="65">
        <v>320</v>
      </c>
      <c r="F281" s="124">
        <f t="shared" si="5"/>
        <v>10880</v>
      </c>
    </row>
    <row r="282" spans="1:6" s="131" customFormat="1" hidden="1">
      <c r="A282" s="120">
        <v>18</v>
      </c>
      <c r="B282" s="121" t="s">
        <v>66</v>
      </c>
      <c r="C282" s="120" t="s">
        <v>22</v>
      </c>
      <c r="D282" s="122">
        <v>4</v>
      </c>
      <c r="E282" s="65">
        <v>960</v>
      </c>
      <c r="F282" s="124">
        <f t="shared" si="5"/>
        <v>3840</v>
      </c>
    </row>
    <row r="283" spans="1:6" s="131" customFormat="1" hidden="1">
      <c r="A283" s="120">
        <v>19</v>
      </c>
      <c r="B283" s="121" t="s">
        <v>67</v>
      </c>
      <c r="C283" s="120" t="s">
        <v>22</v>
      </c>
      <c r="D283" s="122">
        <v>8</v>
      </c>
      <c r="E283" s="65">
        <v>1020</v>
      </c>
      <c r="F283" s="124">
        <f t="shared" si="5"/>
        <v>8160</v>
      </c>
    </row>
    <row r="284" spans="1:6" s="131" customFormat="1" hidden="1">
      <c r="A284" s="120">
        <v>20</v>
      </c>
      <c r="B284" s="121" t="s">
        <v>115</v>
      </c>
      <c r="C284" s="120" t="s">
        <v>17</v>
      </c>
      <c r="D284" s="122">
        <v>3.15</v>
      </c>
      <c r="E284" s="65">
        <v>28550</v>
      </c>
      <c r="F284" s="124">
        <f t="shared" si="5"/>
        <v>89932.5</v>
      </c>
    </row>
    <row r="285" spans="1:6" s="131" customFormat="1" hidden="1">
      <c r="A285" s="120">
        <v>21</v>
      </c>
      <c r="B285" s="121" t="s">
        <v>101</v>
      </c>
      <c r="C285" s="120" t="s">
        <v>17</v>
      </c>
      <c r="D285" s="122">
        <v>1.05</v>
      </c>
      <c r="E285" s="65">
        <v>14906</v>
      </c>
      <c r="F285" s="124">
        <f t="shared" si="5"/>
        <v>15651.300000000001</v>
      </c>
    </row>
    <row r="286" spans="1:6" s="131" customFormat="1" ht="30" hidden="1">
      <c r="A286" s="120">
        <v>22</v>
      </c>
      <c r="B286" s="125" t="s">
        <v>102</v>
      </c>
      <c r="C286" s="120" t="s">
        <v>17</v>
      </c>
      <c r="D286" s="122">
        <v>1.05</v>
      </c>
      <c r="E286" s="65">
        <v>14906</v>
      </c>
      <c r="F286" s="124">
        <f t="shared" si="5"/>
        <v>15651.300000000001</v>
      </c>
    </row>
    <row r="287" spans="1:6" s="131" customFormat="1" hidden="1">
      <c r="A287" s="120">
        <v>23</v>
      </c>
      <c r="B287" s="121" t="s">
        <v>68</v>
      </c>
      <c r="C287" s="120" t="s">
        <v>16</v>
      </c>
      <c r="D287" s="122">
        <v>100</v>
      </c>
      <c r="E287" s="65">
        <v>95</v>
      </c>
      <c r="F287" s="124">
        <f t="shared" si="5"/>
        <v>9500</v>
      </c>
    </row>
    <row r="288" spans="1:6" s="131" customFormat="1" hidden="1">
      <c r="A288" s="120"/>
      <c r="C288" s="97"/>
      <c r="D288" s="129"/>
      <c r="E288" s="127" t="s">
        <v>136</v>
      </c>
      <c r="F288" s="114">
        <f>SUM(F265:F287)</f>
        <v>416788.69999999995</v>
      </c>
    </row>
    <row r="289" spans="1:6" s="131" customFormat="1" hidden="1">
      <c r="A289" s="120">
        <v>24</v>
      </c>
      <c r="B289" s="121" t="s">
        <v>127</v>
      </c>
      <c r="C289" s="120"/>
      <c r="D289" s="122"/>
      <c r="E289" s="113"/>
      <c r="F289" s="124">
        <f>5%*F288</f>
        <v>20839.434999999998</v>
      </c>
    </row>
    <row r="290" spans="1:6" s="131" customFormat="1" hidden="1">
      <c r="A290" s="120">
        <v>25</v>
      </c>
      <c r="B290" s="127" t="s">
        <v>129</v>
      </c>
      <c r="C290" s="120"/>
      <c r="D290" s="122"/>
      <c r="E290" s="113"/>
      <c r="F290" s="114">
        <f>SUM(F288:F289)</f>
        <v>437628.13499999995</v>
      </c>
    </row>
    <row r="291" spans="1:6" s="131" customFormat="1" hidden="1">
      <c r="A291" s="120">
        <v>26</v>
      </c>
      <c r="B291" s="121" t="s">
        <v>130</v>
      </c>
      <c r="C291" s="120"/>
      <c r="D291" s="122"/>
      <c r="E291" s="113"/>
      <c r="F291" s="124">
        <f>15%*F290</f>
        <v>65644.220249999984</v>
      </c>
    </row>
    <row r="292" spans="1:6" s="131" customFormat="1" hidden="1">
      <c r="A292" s="120">
        <v>27</v>
      </c>
      <c r="B292" s="125" t="s">
        <v>131</v>
      </c>
      <c r="C292" s="120"/>
      <c r="D292" s="122"/>
      <c r="E292" s="113"/>
      <c r="F292" s="124">
        <f>3%*F290</f>
        <v>13128.844049999998</v>
      </c>
    </row>
    <row r="293" spans="1:6" s="131" customFormat="1" hidden="1">
      <c r="A293" s="120">
        <v>28</v>
      </c>
      <c r="B293" s="121" t="s">
        <v>132</v>
      </c>
      <c r="C293" s="120"/>
      <c r="D293" s="122"/>
      <c r="E293" s="113"/>
      <c r="F293" s="124">
        <f>15%*F291</f>
        <v>9846.633037499998</v>
      </c>
    </row>
    <row r="294" spans="1:6" s="131" customFormat="1" ht="60" hidden="1">
      <c r="A294" s="120">
        <v>29</v>
      </c>
      <c r="B294" s="125" t="s">
        <v>133</v>
      </c>
      <c r="C294" s="120"/>
      <c r="D294" s="122"/>
      <c r="E294" s="99"/>
      <c r="F294" s="124">
        <v>500</v>
      </c>
    </row>
    <row r="295" spans="1:6" s="131" customFormat="1" hidden="1">
      <c r="A295" s="120"/>
      <c r="B295" s="143" t="s">
        <v>73</v>
      </c>
      <c r="C295" s="97"/>
      <c r="D295" s="129"/>
      <c r="E295" s="99"/>
      <c r="F295" s="114">
        <f>SUM(F291:F294)+F290+F290</f>
        <v>964375.96733749984</v>
      </c>
    </row>
    <row r="296" spans="1:6" s="131" customFormat="1" hidden="1">
      <c r="A296" s="128"/>
      <c r="C296" s="128"/>
      <c r="D296" s="132"/>
      <c r="E296" s="154" t="s">
        <v>51</v>
      </c>
      <c r="F296" s="155">
        <f>ROUND(F295,0)</f>
        <v>964376</v>
      </c>
    </row>
    <row r="297" spans="1:6" s="131" customFormat="1" hidden="1">
      <c r="A297" s="128"/>
      <c r="B297" s="207" t="s">
        <v>137</v>
      </c>
      <c r="C297" s="207"/>
      <c r="D297" s="207"/>
      <c r="E297" s="207"/>
      <c r="F297" s="207"/>
    </row>
    <row r="298" spans="1:6" s="131" customFormat="1" hidden="1">
      <c r="A298" s="128"/>
      <c r="B298" s="128"/>
      <c r="C298" s="128"/>
      <c r="D298" s="128"/>
      <c r="E298" s="128"/>
      <c r="F298" s="156"/>
    </row>
    <row r="299" spans="1:6" s="131" customFormat="1" hidden="1">
      <c r="A299" s="128"/>
      <c r="B299" s="128"/>
      <c r="C299" s="128"/>
      <c r="D299" s="128"/>
      <c r="E299" s="128"/>
      <c r="F299" s="156"/>
    </row>
    <row r="300" spans="1:6" s="131" customFormat="1" hidden="1">
      <c r="A300" s="128"/>
      <c r="B300" s="128"/>
      <c r="C300" s="128"/>
      <c r="D300" s="128"/>
      <c r="E300" s="128"/>
      <c r="F300" s="156"/>
    </row>
    <row r="301" spans="1:6" s="131" customFormat="1" hidden="1">
      <c r="A301" s="128"/>
      <c r="B301" s="128"/>
      <c r="C301" s="128"/>
      <c r="D301" s="128"/>
      <c r="E301" s="128"/>
      <c r="F301" s="156"/>
    </row>
    <row r="302" spans="1:6" s="131" customFormat="1" hidden="1">
      <c r="A302" s="128"/>
      <c r="C302" s="128"/>
      <c r="D302" s="132"/>
      <c r="E302" s="157"/>
      <c r="F302" s="145"/>
    </row>
    <row r="303" spans="1:6" s="131" customFormat="1" hidden="1">
      <c r="A303" s="128"/>
      <c r="C303" s="128"/>
      <c r="D303" s="132"/>
      <c r="E303" s="157"/>
      <c r="F303" s="145"/>
    </row>
    <row r="304" spans="1:6" s="131" customFormat="1" hidden="1">
      <c r="A304" s="128"/>
      <c r="C304" s="128"/>
      <c r="D304" s="132"/>
      <c r="E304" s="157"/>
      <c r="F304" s="145"/>
    </row>
    <row r="305" spans="1:6" s="131" customFormat="1" ht="17.25" hidden="1">
      <c r="A305" s="200" t="s">
        <v>103</v>
      </c>
      <c r="B305" s="200"/>
      <c r="C305" s="200"/>
      <c r="D305" s="200"/>
      <c r="E305" s="200"/>
      <c r="F305" s="200"/>
    </row>
    <row r="306" spans="1:6" s="131" customFormat="1" ht="17.25" hidden="1">
      <c r="A306" s="200" t="s">
        <v>140</v>
      </c>
      <c r="B306" s="200"/>
      <c r="C306" s="200"/>
      <c r="D306" s="200"/>
      <c r="E306" s="200"/>
      <c r="F306" s="200"/>
    </row>
    <row r="307" spans="1:6" s="131" customFormat="1" ht="17.25" hidden="1">
      <c r="A307" s="200" t="s">
        <v>121</v>
      </c>
      <c r="B307" s="200"/>
      <c r="C307" s="200"/>
      <c r="D307" s="200"/>
      <c r="E307" s="200"/>
      <c r="F307" s="200"/>
    </row>
    <row r="308" spans="1:6" s="131" customFormat="1" hidden="1">
      <c r="A308" s="204" t="s">
        <v>0</v>
      </c>
      <c r="B308" s="204" t="s">
        <v>1</v>
      </c>
      <c r="C308" s="204" t="s">
        <v>2</v>
      </c>
      <c r="D308" s="204" t="s">
        <v>3</v>
      </c>
      <c r="E308" s="97" t="s">
        <v>4</v>
      </c>
      <c r="F308" s="100" t="s">
        <v>5</v>
      </c>
    </row>
    <row r="309" spans="1:6" s="131" customFormat="1" hidden="1">
      <c r="A309" s="204"/>
      <c r="B309" s="204"/>
      <c r="C309" s="204"/>
      <c r="D309" s="204"/>
      <c r="E309" s="97" t="s">
        <v>6</v>
      </c>
      <c r="F309" s="100" t="s">
        <v>6</v>
      </c>
    </row>
    <row r="310" spans="1:6" s="131" customFormat="1" ht="25.5" hidden="1">
      <c r="A310" s="120">
        <v>1</v>
      </c>
      <c r="B310" s="158" t="s">
        <v>125</v>
      </c>
      <c r="C310" s="120" t="s">
        <v>15</v>
      </c>
      <c r="D310" s="159">
        <v>1</v>
      </c>
      <c r="E310" s="65">
        <v>9900</v>
      </c>
      <c r="F310" s="124">
        <f>D310*E310</f>
        <v>9900</v>
      </c>
    </row>
    <row r="311" spans="1:6" s="131" customFormat="1" ht="30" hidden="1">
      <c r="A311" s="120">
        <v>3</v>
      </c>
      <c r="B311" s="125" t="s">
        <v>126</v>
      </c>
      <c r="C311" s="120" t="s">
        <v>15</v>
      </c>
      <c r="D311" s="159">
        <v>1</v>
      </c>
      <c r="E311" s="65">
        <v>590</v>
      </c>
      <c r="F311" s="124">
        <f t="shared" ref="F311:F314" si="6">D311*E311</f>
        <v>590</v>
      </c>
    </row>
    <row r="312" spans="1:6" s="131" customFormat="1" ht="30" hidden="1">
      <c r="A312" s="120">
        <v>4</v>
      </c>
      <c r="B312" s="125" t="s">
        <v>70</v>
      </c>
      <c r="C312" s="120" t="s">
        <v>69</v>
      </c>
      <c r="D312" s="159">
        <v>2</v>
      </c>
      <c r="E312" s="65">
        <v>150</v>
      </c>
      <c r="F312" s="124">
        <f t="shared" si="6"/>
        <v>300</v>
      </c>
    </row>
    <row r="313" spans="1:6" s="131" customFormat="1" hidden="1">
      <c r="A313" s="120">
        <v>5</v>
      </c>
      <c r="B313" s="121" t="s">
        <v>71</v>
      </c>
      <c r="C313" s="120" t="s">
        <v>15</v>
      </c>
      <c r="D313" s="159">
        <v>3</v>
      </c>
      <c r="E313" s="65">
        <v>8</v>
      </c>
      <c r="F313" s="124">
        <f t="shared" si="6"/>
        <v>24</v>
      </c>
    </row>
    <row r="314" spans="1:6" s="131" customFormat="1" hidden="1">
      <c r="A314" s="120">
        <v>6</v>
      </c>
      <c r="B314" s="121" t="s">
        <v>72</v>
      </c>
      <c r="C314" s="120" t="s">
        <v>16</v>
      </c>
      <c r="D314" s="159">
        <v>0.5</v>
      </c>
      <c r="E314" s="65">
        <v>140</v>
      </c>
      <c r="F314" s="124">
        <f t="shared" si="6"/>
        <v>70</v>
      </c>
    </row>
    <row r="315" spans="1:6" s="131" customFormat="1" hidden="1">
      <c r="A315" s="120"/>
      <c r="B315" s="97" t="s">
        <v>73</v>
      </c>
      <c r="C315" s="120"/>
      <c r="D315" s="120"/>
      <c r="E315" s="65"/>
      <c r="F315" s="114">
        <f>SUM(F310:F314)</f>
        <v>10884</v>
      </c>
    </row>
    <row r="316" spans="1:6" s="131" customFormat="1" hidden="1">
      <c r="A316" s="120">
        <v>7</v>
      </c>
      <c r="B316" s="121" t="s">
        <v>127</v>
      </c>
      <c r="C316" s="120"/>
      <c r="D316" s="122"/>
      <c r="E316" s="113"/>
      <c r="F316" s="124">
        <f>5%*F315</f>
        <v>544.20000000000005</v>
      </c>
    </row>
    <row r="317" spans="1:6" s="131" customFormat="1" hidden="1">
      <c r="A317" s="120">
        <v>8</v>
      </c>
      <c r="B317" s="127" t="s">
        <v>129</v>
      </c>
      <c r="C317" s="120"/>
      <c r="D317" s="122"/>
      <c r="E317" s="113"/>
      <c r="F317" s="114">
        <f>SUM(F315:F316)</f>
        <v>11428.2</v>
      </c>
    </row>
    <row r="318" spans="1:6" s="131" customFormat="1" hidden="1">
      <c r="A318" s="120">
        <v>9</v>
      </c>
      <c r="B318" s="121" t="s">
        <v>130</v>
      </c>
      <c r="C318" s="120"/>
      <c r="D318" s="122"/>
      <c r="E318" s="113"/>
      <c r="F318" s="124">
        <f>15%*F317</f>
        <v>1714.23</v>
      </c>
    </row>
    <row r="319" spans="1:6" s="131" customFormat="1" hidden="1">
      <c r="A319" s="120">
        <v>10</v>
      </c>
      <c r="B319" s="125" t="s">
        <v>131</v>
      </c>
      <c r="C319" s="120"/>
      <c r="D319" s="122"/>
      <c r="E319" s="113"/>
      <c r="F319" s="124">
        <f>3%*F317</f>
        <v>342.846</v>
      </c>
    </row>
    <row r="320" spans="1:6" s="131" customFormat="1" hidden="1">
      <c r="A320" s="120"/>
      <c r="B320" s="121" t="s">
        <v>132</v>
      </c>
      <c r="C320" s="120"/>
      <c r="D320" s="122"/>
      <c r="E320" s="113"/>
      <c r="F320" s="124">
        <f>15%*F318</f>
        <v>257.1345</v>
      </c>
    </row>
    <row r="321" spans="1:6" s="131" customFormat="1" ht="60" hidden="1">
      <c r="A321" s="120">
        <v>11</v>
      </c>
      <c r="B321" s="125" t="s">
        <v>133</v>
      </c>
      <c r="C321" s="120"/>
      <c r="D321" s="122"/>
      <c r="E321" s="99"/>
      <c r="F321" s="124">
        <v>500</v>
      </c>
    </row>
    <row r="322" spans="1:6" s="131" customFormat="1" hidden="1">
      <c r="A322" s="120"/>
      <c r="B322" s="143" t="s">
        <v>73</v>
      </c>
      <c r="C322" s="97"/>
      <c r="D322" s="129"/>
      <c r="E322" s="99"/>
      <c r="F322" s="114">
        <f>SUM(F318:F321)+F317</f>
        <v>14242.410500000002</v>
      </c>
    </row>
    <row r="323" spans="1:6" s="131" customFormat="1" hidden="1">
      <c r="A323" s="115"/>
      <c r="B323" s="208" t="s">
        <v>74</v>
      </c>
      <c r="C323" s="208"/>
      <c r="D323" s="208"/>
      <c r="E323" s="208"/>
      <c r="F323" s="119">
        <f>10*F322</f>
        <v>142424.10500000001</v>
      </c>
    </row>
    <row r="324" spans="1:6" s="131" customFormat="1" hidden="1">
      <c r="A324" s="115"/>
      <c r="B324" s="93"/>
      <c r="C324" s="115"/>
      <c r="D324" s="117"/>
      <c r="E324" s="118"/>
      <c r="F324" s="119"/>
    </row>
    <row r="325" spans="1:6" s="131" customFormat="1" hidden="1">
      <c r="A325" s="115"/>
      <c r="B325" s="93"/>
      <c r="C325" s="115"/>
      <c r="D325" s="117"/>
      <c r="E325" s="118"/>
      <c r="F325" s="119"/>
    </row>
    <row r="326" spans="1:6" s="131" customFormat="1" hidden="1">
      <c r="A326" s="115"/>
      <c r="B326" s="93"/>
      <c r="C326" s="115"/>
      <c r="D326" s="117"/>
      <c r="E326" s="118"/>
      <c r="F326" s="119"/>
    </row>
    <row r="327" spans="1:6" s="131" customFormat="1" hidden="1">
      <c r="A327" s="115"/>
      <c r="B327" s="93"/>
      <c r="C327" s="115"/>
      <c r="D327" s="117"/>
      <c r="E327" s="118"/>
      <c r="F327" s="119"/>
    </row>
    <row r="328" spans="1:6" s="131" customFormat="1" hidden="1">
      <c r="A328" s="115"/>
      <c r="B328" s="93"/>
      <c r="C328" s="115"/>
      <c r="D328" s="117"/>
      <c r="E328" s="118"/>
      <c r="F328" s="119"/>
    </row>
    <row r="329" spans="1:6" s="131" customFormat="1" hidden="1">
      <c r="A329" s="115"/>
      <c r="B329" s="93"/>
      <c r="C329" s="115"/>
      <c r="D329" s="117"/>
      <c r="E329" s="118"/>
      <c r="F329" s="119"/>
    </row>
    <row r="330" spans="1:6" s="131" customFormat="1" hidden="1">
      <c r="A330" s="115"/>
      <c r="B330" s="93"/>
      <c r="C330" s="115"/>
      <c r="D330" s="117"/>
      <c r="E330" s="118"/>
      <c r="F330" s="119"/>
    </row>
    <row r="331" spans="1:6" s="131" customFormat="1" hidden="1">
      <c r="A331" s="115"/>
      <c r="B331" s="93"/>
      <c r="C331" s="115"/>
      <c r="D331" s="117"/>
      <c r="E331" s="118"/>
      <c r="F331" s="119"/>
    </row>
    <row r="332" spans="1:6" s="131" customFormat="1" hidden="1">
      <c r="A332" s="115"/>
      <c r="B332" s="93"/>
      <c r="C332" s="115"/>
      <c r="D332" s="117"/>
      <c r="E332" s="118"/>
      <c r="F332" s="119"/>
    </row>
    <row r="333" spans="1:6" s="131" customFormat="1" hidden="1">
      <c r="A333" s="115"/>
      <c r="B333" s="93"/>
      <c r="C333" s="115"/>
      <c r="D333" s="117"/>
      <c r="E333" s="118"/>
      <c r="F333" s="119"/>
    </row>
    <row r="334" spans="1:6" s="131" customFormat="1" hidden="1">
      <c r="A334" s="115"/>
      <c r="B334" s="93"/>
      <c r="C334" s="115"/>
      <c r="D334" s="117"/>
      <c r="E334" s="118"/>
      <c r="F334" s="119"/>
    </row>
    <row r="335" spans="1:6" s="131" customFormat="1" hidden="1">
      <c r="A335" s="115"/>
      <c r="B335" s="93"/>
      <c r="C335" s="115"/>
      <c r="D335" s="117"/>
      <c r="E335" s="118"/>
      <c r="F335" s="119"/>
    </row>
    <row r="336" spans="1:6" s="131" customFormat="1" hidden="1">
      <c r="A336" s="115"/>
      <c r="B336" s="93"/>
      <c r="C336" s="115"/>
      <c r="D336" s="117"/>
      <c r="E336" s="118"/>
      <c r="F336" s="119"/>
    </row>
    <row r="337" spans="1:6" s="131" customFormat="1" hidden="1">
      <c r="A337" s="115"/>
      <c r="B337" s="93"/>
      <c r="C337" s="115"/>
      <c r="D337" s="117"/>
      <c r="E337" s="118"/>
      <c r="F337" s="119"/>
    </row>
    <row r="338" spans="1:6" s="131" customFormat="1" hidden="1">
      <c r="A338" s="115"/>
      <c r="B338" s="93"/>
      <c r="C338" s="115"/>
      <c r="D338" s="117"/>
      <c r="E338" s="118"/>
      <c r="F338" s="119"/>
    </row>
    <row r="339" spans="1:6" s="131" customFormat="1" hidden="1">
      <c r="A339" s="115"/>
      <c r="B339" s="93"/>
      <c r="C339" s="115"/>
      <c r="D339" s="117"/>
      <c r="E339" s="118"/>
      <c r="F339" s="119"/>
    </row>
    <row r="340" spans="1:6" s="131" customFormat="1" hidden="1">
      <c r="A340" s="115"/>
      <c r="B340" s="93"/>
      <c r="C340" s="115"/>
      <c r="D340" s="117"/>
      <c r="E340" s="118"/>
      <c r="F340" s="119"/>
    </row>
    <row r="341" spans="1:6" s="131" customFormat="1" hidden="1">
      <c r="A341" s="115"/>
      <c r="B341" s="93"/>
      <c r="C341" s="115"/>
      <c r="D341" s="117"/>
      <c r="E341" s="118"/>
      <c r="F341" s="119"/>
    </row>
    <row r="342" spans="1:6" s="131" customFormat="1" hidden="1">
      <c r="A342" s="115"/>
      <c r="B342" s="93"/>
      <c r="C342" s="115"/>
      <c r="D342" s="117"/>
      <c r="E342" s="118"/>
      <c r="F342" s="119"/>
    </row>
    <row r="343" spans="1:6" s="131" customFormat="1" hidden="1">
      <c r="A343" s="115"/>
      <c r="B343" s="93"/>
      <c r="C343" s="115"/>
      <c r="D343" s="117"/>
      <c r="E343" s="118"/>
      <c r="F343" s="119"/>
    </row>
    <row r="344" spans="1:6" s="131" customFormat="1" ht="13.5" hidden="1" customHeight="1">
      <c r="A344" s="115"/>
      <c r="B344" s="93"/>
      <c r="C344" s="115"/>
      <c r="D344" s="117"/>
      <c r="E344" s="118"/>
      <c r="F344" s="119"/>
    </row>
    <row r="345" spans="1:6" s="131" customFormat="1" hidden="1">
      <c r="A345" s="115"/>
      <c r="B345" s="93"/>
      <c r="C345" s="115"/>
      <c r="D345" s="117"/>
      <c r="E345" s="118"/>
      <c r="F345" s="119"/>
    </row>
    <row r="346" spans="1:6" s="131" customFormat="1" hidden="1">
      <c r="A346" s="115"/>
      <c r="B346" s="93"/>
      <c r="C346" s="115"/>
      <c r="D346" s="117"/>
      <c r="E346" s="118"/>
      <c r="F346" s="119"/>
    </row>
    <row r="347" spans="1:6" s="131" customFormat="1" hidden="1">
      <c r="A347" s="115"/>
      <c r="B347" s="93"/>
      <c r="C347" s="115"/>
      <c r="D347" s="117"/>
      <c r="E347" s="118"/>
      <c r="F347" s="119"/>
    </row>
    <row r="348" spans="1:6" s="131" customFormat="1" ht="15.75" hidden="1">
      <c r="A348" s="209" t="s">
        <v>147</v>
      </c>
      <c r="B348" s="209"/>
      <c r="C348" s="209"/>
      <c r="D348" s="209"/>
      <c r="E348" s="209"/>
      <c r="F348" s="209"/>
    </row>
    <row r="349" spans="1:6" s="131" customFormat="1" ht="15.75" hidden="1">
      <c r="A349" s="209" t="s">
        <v>148</v>
      </c>
      <c r="B349" s="209"/>
      <c r="C349" s="209"/>
      <c r="D349" s="209"/>
      <c r="E349" s="209"/>
      <c r="F349" s="209"/>
    </row>
    <row r="350" spans="1:6" s="131" customFormat="1" hidden="1">
      <c r="A350" s="204" t="s">
        <v>138</v>
      </c>
      <c r="B350" s="204" t="s">
        <v>1</v>
      </c>
      <c r="C350" s="204" t="s">
        <v>2</v>
      </c>
      <c r="D350" s="204" t="s">
        <v>3</v>
      </c>
      <c r="E350" s="97" t="s">
        <v>4</v>
      </c>
      <c r="F350" s="100" t="s">
        <v>5</v>
      </c>
    </row>
    <row r="351" spans="1:6" s="131" customFormat="1" hidden="1">
      <c r="A351" s="204"/>
      <c r="B351" s="204"/>
      <c r="C351" s="204"/>
      <c r="D351" s="204"/>
      <c r="E351" s="97" t="s">
        <v>6</v>
      </c>
      <c r="F351" s="100" t="s">
        <v>6</v>
      </c>
    </row>
    <row r="352" spans="1:6" s="131" customFormat="1" ht="30" hidden="1">
      <c r="A352" s="210" t="s">
        <v>149</v>
      </c>
      <c r="B352" s="160" t="s">
        <v>150</v>
      </c>
      <c r="C352" s="120"/>
      <c r="D352" s="120"/>
      <c r="E352" s="122"/>
      <c r="F352" s="65"/>
    </row>
    <row r="353" spans="1:6" s="131" customFormat="1" hidden="1">
      <c r="A353" s="210"/>
      <c r="B353" s="160" t="s">
        <v>151</v>
      </c>
      <c r="C353" s="120"/>
      <c r="D353" s="120"/>
      <c r="E353" s="122"/>
      <c r="F353" s="65"/>
    </row>
    <row r="354" spans="1:6" s="131" customFormat="1" hidden="1">
      <c r="A354" s="210"/>
      <c r="B354" s="160" t="s">
        <v>170</v>
      </c>
      <c r="C354" s="120">
        <v>329</v>
      </c>
      <c r="D354" s="120" t="s">
        <v>152</v>
      </c>
      <c r="E354" s="122">
        <v>14.1</v>
      </c>
      <c r="F354" s="65">
        <f>C354*E354</f>
        <v>4638.8999999999996</v>
      </c>
    </row>
    <row r="355" spans="1:6" s="131" customFormat="1" ht="30" hidden="1">
      <c r="A355" s="211" t="s">
        <v>153</v>
      </c>
      <c r="B355" s="160" t="s">
        <v>171</v>
      </c>
      <c r="C355" s="120"/>
      <c r="D355" s="120"/>
      <c r="E355" s="122"/>
      <c r="F355" s="65"/>
    </row>
    <row r="356" spans="1:6" s="131" customFormat="1" hidden="1">
      <c r="A356" s="212"/>
      <c r="B356" s="160" t="s">
        <v>154</v>
      </c>
      <c r="C356" s="120">
        <v>9.4</v>
      </c>
      <c r="D356" s="120" t="s">
        <v>155</v>
      </c>
      <c r="E356" s="122">
        <v>166.4</v>
      </c>
      <c r="F356" s="65">
        <f t="shared" ref="F356:F363" si="7">C356*E356</f>
        <v>1564.16</v>
      </c>
    </row>
    <row r="357" spans="1:6" s="131" customFormat="1" ht="30" hidden="1">
      <c r="A357" s="211" t="s">
        <v>172</v>
      </c>
      <c r="B357" s="160" t="s">
        <v>173</v>
      </c>
      <c r="C357" s="120"/>
      <c r="D357" s="120"/>
      <c r="E357" s="122"/>
      <c r="F357" s="65"/>
    </row>
    <row r="358" spans="1:6" hidden="1">
      <c r="A358" s="212"/>
      <c r="B358" s="160" t="s">
        <v>174</v>
      </c>
      <c r="C358" s="120">
        <v>26.67</v>
      </c>
      <c r="D358" s="120" t="s">
        <v>155</v>
      </c>
      <c r="E358" s="122">
        <v>580.5</v>
      </c>
      <c r="F358" s="65">
        <f t="shared" si="7"/>
        <v>15481.935000000001</v>
      </c>
    </row>
    <row r="359" spans="1:6" ht="30" hidden="1">
      <c r="A359" s="211" t="s">
        <v>175</v>
      </c>
      <c r="B359" s="160" t="s">
        <v>160</v>
      </c>
      <c r="C359" s="120"/>
      <c r="D359" s="120"/>
      <c r="E359" s="122"/>
      <c r="F359" s="65"/>
    </row>
    <row r="360" spans="1:6" hidden="1">
      <c r="A360" s="212"/>
      <c r="B360" s="160" t="s">
        <v>176</v>
      </c>
      <c r="C360" s="120">
        <v>12</v>
      </c>
      <c r="D360" s="120" t="s">
        <v>155</v>
      </c>
      <c r="E360" s="122">
        <v>7387.2</v>
      </c>
      <c r="F360" s="65">
        <f t="shared" si="7"/>
        <v>88646.399999999994</v>
      </c>
    </row>
    <row r="361" spans="1:6" hidden="1">
      <c r="A361" s="120" t="s">
        <v>177</v>
      </c>
      <c r="B361" s="160" t="s">
        <v>156</v>
      </c>
      <c r="C361" s="120">
        <v>3720</v>
      </c>
      <c r="D361" s="120" t="s">
        <v>178</v>
      </c>
      <c r="E361" s="122">
        <v>57</v>
      </c>
      <c r="F361" s="65">
        <f t="shared" si="7"/>
        <v>212040</v>
      </c>
    </row>
    <row r="362" spans="1:6" ht="30" hidden="1">
      <c r="A362" s="211" t="s">
        <v>179</v>
      </c>
      <c r="B362" s="160" t="s">
        <v>157</v>
      </c>
      <c r="C362" s="120"/>
      <c r="D362" s="120"/>
      <c r="E362" s="122"/>
      <c r="F362" s="65"/>
    </row>
    <row r="363" spans="1:6" ht="17.25" hidden="1">
      <c r="A363" s="213"/>
      <c r="B363" s="161" t="s">
        <v>158</v>
      </c>
      <c r="C363" s="120">
        <v>120</v>
      </c>
      <c r="D363" s="120" t="s">
        <v>209</v>
      </c>
      <c r="E363" s="122">
        <v>299.7</v>
      </c>
      <c r="F363" s="65">
        <f t="shared" si="7"/>
        <v>35964</v>
      </c>
    </row>
    <row r="364" spans="1:6" hidden="1">
      <c r="A364" s="162"/>
      <c r="B364" s="163"/>
      <c r="C364" s="164"/>
      <c r="D364" s="120"/>
      <c r="E364" s="165" t="s">
        <v>161</v>
      </c>
      <c r="F364" s="100">
        <f>SUM(F352:F363)</f>
        <v>358335.39500000002</v>
      </c>
    </row>
    <row r="365" spans="1:6" hidden="1">
      <c r="A365" s="166"/>
      <c r="B365" s="167"/>
      <c r="C365" s="214" t="s">
        <v>180</v>
      </c>
      <c r="D365" s="215"/>
      <c r="E365" s="215"/>
      <c r="F365" s="65">
        <v>16291.06</v>
      </c>
    </row>
    <row r="366" spans="1:6" ht="30" hidden="1">
      <c r="A366" s="168">
        <v>7</v>
      </c>
      <c r="B366" s="169" t="s">
        <v>169</v>
      </c>
      <c r="C366" s="120">
        <v>4.42</v>
      </c>
      <c r="D366" s="120" t="s">
        <v>162</v>
      </c>
      <c r="E366" s="170">
        <v>87750</v>
      </c>
      <c r="F366" s="65">
        <f t="shared" ref="F366:F372" si="8">C366*E366</f>
        <v>387855</v>
      </c>
    </row>
    <row r="367" spans="1:6" hidden="1">
      <c r="A367" s="120">
        <v>8</v>
      </c>
      <c r="B367" s="160" t="s">
        <v>163</v>
      </c>
      <c r="C367" s="120">
        <v>1</v>
      </c>
      <c r="D367" s="120" t="s">
        <v>164</v>
      </c>
      <c r="E367" s="120" t="s">
        <v>8</v>
      </c>
      <c r="F367" s="65">
        <v>45000</v>
      </c>
    </row>
    <row r="368" spans="1:6" hidden="1">
      <c r="A368" s="120">
        <v>9</v>
      </c>
      <c r="B368" s="160" t="s">
        <v>181</v>
      </c>
      <c r="C368" s="120">
        <v>2</v>
      </c>
      <c r="D368" s="120" t="s">
        <v>164</v>
      </c>
      <c r="E368" s="170">
        <v>13500</v>
      </c>
      <c r="F368" s="65">
        <f t="shared" si="8"/>
        <v>27000</v>
      </c>
    </row>
    <row r="369" spans="1:7" ht="30" hidden="1">
      <c r="A369" s="120">
        <v>10</v>
      </c>
      <c r="B369" s="160" t="s">
        <v>186</v>
      </c>
      <c r="C369" s="120">
        <v>1</v>
      </c>
      <c r="D369" s="120" t="s">
        <v>164</v>
      </c>
      <c r="E369" s="120" t="s">
        <v>8</v>
      </c>
      <c r="F369" s="65">
        <v>25000</v>
      </c>
    </row>
    <row r="370" spans="1:7" hidden="1">
      <c r="A370" s="120">
        <v>11</v>
      </c>
      <c r="B370" s="160" t="s">
        <v>187</v>
      </c>
      <c r="C370" s="120">
        <v>2</v>
      </c>
      <c r="D370" s="120" t="s">
        <v>164</v>
      </c>
      <c r="E370" s="170">
        <v>54000</v>
      </c>
      <c r="F370" s="65">
        <f t="shared" si="8"/>
        <v>108000</v>
      </c>
    </row>
    <row r="371" spans="1:7" hidden="1">
      <c r="A371" s="120">
        <v>12</v>
      </c>
      <c r="B371" s="160" t="s">
        <v>182</v>
      </c>
      <c r="C371" s="120">
        <v>184</v>
      </c>
      <c r="D371" s="120" t="s">
        <v>183</v>
      </c>
      <c r="E371" s="120">
        <v>59.22</v>
      </c>
      <c r="F371" s="65">
        <f t="shared" si="8"/>
        <v>10896.48</v>
      </c>
    </row>
    <row r="372" spans="1:7" hidden="1">
      <c r="A372" s="120">
        <v>13</v>
      </c>
      <c r="B372" s="160" t="s">
        <v>184</v>
      </c>
      <c r="C372" s="120">
        <v>77.28</v>
      </c>
      <c r="D372" s="120" t="s">
        <v>183</v>
      </c>
      <c r="E372" s="120">
        <v>46.12</v>
      </c>
      <c r="F372" s="65">
        <f t="shared" si="8"/>
        <v>3564.1535999999996</v>
      </c>
    </row>
    <row r="373" spans="1:7" hidden="1">
      <c r="A373" s="120">
        <v>14</v>
      </c>
      <c r="B373" s="160" t="s">
        <v>185</v>
      </c>
      <c r="C373" s="120" t="s">
        <v>7</v>
      </c>
      <c r="D373" s="120" t="s">
        <v>7</v>
      </c>
      <c r="E373" s="120" t="s">
        <v>8</v>
      </c>
      <c r="F373" s="65">
        <v>13500</v>
      </c>
    </row>
    <row r="374" spans="1:7" hidden="1">
      <c r="A374" s="120"/>
      <c r="B374" s="121"/>
      <c r="C374" s="120"/>
      <c r="D374" s="120"/>
      <c r="E374" s="165" t="s">
        <v>165</v>
      </c>
      <c r="F374" s="100">
        <f>SUM(F364:F373)</f>
        <v>995442.08860000002</v>
      </c>
    </row>
    <row r="375" spans="1:7" ht="30" hidden="1">
      <c r="A375" s="120"/>
      <c r="B375" s="160" t="s">
        <v>166</v>
      </c>
      <c r="C375" s="120"/>
      <c r="D375" s="120"/>
      <c r="E375" s="171"/>
      <c r="F375" s="65">
        <v>28045.599999999999</v>
      </c>
    </row>
    <row r="376" spans="1:7" hidden="1">
      <c r="D376" s="115"/>
      <c r="E376" s="165" t="s">
        <v>167</v>
      </c>
      <c r="F376" s="100">
        <f>SUM(F374:F375)</f>
        <v>1023487.6886</v>
      </c>
    </row>
    <row r="377" spans="1:7" hidden="1">
      <c r="D377" s="115"/>
      <c r="E377" s="165" t="s">
        <v>168</v>
      </c>
      <c r="F377" s="100">
        <v>1023488</v>
      </c>
    </row>
    <row r="378" spans="1:7" hidden="1">
      <c r="B378" s="206" t="s">
        <v>188</v>
      </c>
      <c r="C378" s="206"/>
      <c r="D378" s="206"/>
      <c r="E378" s="206"/>
      <c r="F378" s="206"/>
      <c r="G378" s="172"/>
    </row>
    <row r="379" spans="1:7" hidden="1"/>
    <row r="390" spans="2:2">
      <c r="B390" s="93">
        <v>183</v>
      </c>
    </row>
  </sheetData>
  <mergeCells count="56">
    <mergeCell ref="B378:F378"/>
    <mergeCell ref="A352:A354"/>
    <mergeCell ref="A355:A356"/>
    <mergeCell ref="A357:A358"/>
    <mergeCell ref="A359:A360"/>
    <mergeCell ref="A362:A363"/>
    <mergeCell ref="C365:E365"/>
    <mergeCell ref="B323:E323"/>
    <mergeCell ref="A348:F348"/>
    <mergeCell ref="A349:F349"/>
    <mergeCell ref="A350:A351"/>
    <mergeCell ref="B350:B351"/>
    <mergeCell ref="C350:C351"/>
    <mergeCell ref="D350:D351"/>
    <mergeCell ref="B297:F297"/>
    <mergeCell ref="A305:F305"/>
    <mergeCell ref="A306:F306"/>
    <mergeCell ref="A307:F307"/>
    <mergeCell ref="A308:A309"/>
    <mergeCell ref="B308:B309"/>
    <mergeCell ref="C308:C309"/>
    <mergeCell ref="D308:D309"/>
    <mergeCell ref="B219:F219"/>
    <mergeCell ref="A260:F260"/>
    <mergeCell ref="A261:F261"/>
    <mergeCell ref="A262:F262"/>
    <mergeCell ref="A263:A264"/>
    <mergeCell ref="B263:B264"/>
    <mergeCell ref="C263:C264"/>
    <mergeCell ref="D263:D264"/>
    <mergeCell ref="B159:F159"/>
    <mergeCell ref="A167:F167"/>
    <mergeCell ref="A168:F168"/>
    <mergeCell ref="A169:F169"/>
    <mergeCell ref="A170:A171"/>
    <mergeCell ref="B170:B171"/>
    <mergeCell ref="C170:C171"/>
    <mergeCell ref="D170:D171"/>
    <mergeCell ref="B157:E157"/>
    <mergeCell ref="A32:A33"/>
    <mergeCell ref="B32:B33"/>
    <mergeCell ref="C32:C33"/>
    <mergeCell ref="D32:D33"/>
    <mergeCell ref="B82:F82"/>
    <mergeCell ref="A121:F121"/>
    <mergeCell ref="A122:F122"/>
    <mergeCell ref="A124:A125"/>
    <mergeCell ref="B124:B125"/>
    <mergeCell ref="C124:C125"/>
    <mergeCell ref="D124:D125"/>
    <mergeCell ref="A31:F31"/>
    <mergeCell ref="A1:F1"/>
    <mergeCell ref="A29:F29"/>
    <mergeCell ref="A30:F30"/>
    <mergeCell ref="A9:E9"/>
    <mergeCell ref="A10:E10"/>
  </mergeCells>
  <pageMargins left="0.45" right="0.2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materials</vt:lpstr>
      <vt:lpstr>erection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2015-10-06T08:07:46Z</dcterms:modified>
</cp:coreProperties>
</file>